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5" sheetId="1" r:id="rId1"/>
  </sheets>
  <definedNames>
    <definedName name="_xlnm._FilterDatabase" localSheetId="0" hidden="1">'Cuadro 15'!$A$5:$G$184</definedName>
    <definedName name="_xlnm.Print_Area" localSheetId="0">'Cuadro 15'!$A$1:$E$184</definedName>
    <definedName name="_xlnm.Print_Titles" localSheetId="0">'Cuadro 15'!$1:$4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2" i="1" l="1"/>
  <c r="D169" i="1"/>
  <c r="B7" i="1" l="1"/>
  <c r="C7" i="1"/>
  <c r="D7" i="1"/>
  <c r="D6" i="1" s="1"/>
  <c r="E7" i="1"/>
  <c r="B12" i="1"/>
  <c r="C12" i="1"/>
  <c r="E12" i="1"/>
  <c r="B15" i="1"/>
  <c r="C15" i="1"/>
  <c r="E15" i="1"/>
  <c r="B19" i="1"/>
  <c r="C19" i="1"/>
  <c r="E19" i="1"/>
  <c r="B21" i="1"/>
  <c r="C21" i="1"/>
  <c r="E21" i="1"/>
  <c r="B23" i="1"/>
  <c r="C23" i="1"/>
  <c r="D23" i="1"/>
  <c r="D14" i="1" s="1"/>
  <c r="E23" i="1"/>
  <c r="B27" i="1"/>
  <c r="C27" i="1"/>
  <c r="D27" i="1"/>
  <c r="D26" i="1" s="1"/>
  <c r="E27" i="1"/>
  <c r="B30" i="1"/>
  <c r="C30" i="1"/>
  <c r="E30" i="1"/>
  <c r="B32" i="1"/>
  <c r="C32" i="1"/>
  <c r="D32" i="1"/>
  <c r="E32" i="1"/>
  <c r="B36" i="1"/>
  <c r="C36" i="1"/>
  <c r="D36" i="1"/>
  <c r="E36" i="1"/>
  <c r="B39" i="1"/>
  <c r="C39" i="1"/>
  <c r="D39" i="1"/>
  <c r="E39" i="1"/>
  <c r="B45" i="1"/>
  <c r="C45" i="1"/>
  <c r="D45" i="1"/>
  <c r="E45" i="1"/>
  <c r="B51" i="1"/>
  <c r="C51" i="1"/>
  <c r="D51" i="1"/>
  <c r="B53" i="1"/>
  <c r="C53" i="1"/>
  <c r="D53" i="1"/>
  <c r="E53" i="1"/>
  <c r="B64" i="1"/>
  <c r="C64" i="1"/>
  <c r="D64" i="1"/>
  <c r="E64" i="1"/>
  <c r="B69" i="1"/>
  <c r="C69" i="1"/>
  <c r="D69" i="1"/>
  <c r="E69" i="1"/>
  <c r="B73" i="1"/>
  <c r="C73" i="1"/>
  <c r="D73" i="1"/>
  <c r="E73" i="1"/>
  <c r="B77" i="1"/>
  <c r="C77" i="1"/>
  <c r="D77" i="1"/>
  <c r="E77" i="1"/>
  <c r="B82" i="1"/>
  <c r="C82" i="1"/>
  <c r="E82" i="1"/>
  <c r="B84" i="1"/>
  <c r="C84" i="1"/>
  <c r="D84" i="1"/>
  <c r="E84" i="1"/>
  <c r="B90" i="1"/>
  <c r="C90" i="1"/>
  <c r="D90" i="1"/>
  <c r="E90" i="1"/>
  <c r="B92" i="1"/>
  <c r="C92" i="1"/>
  <c r="D92" i="1"/>
  <c r="E92" i="1"/>
  <c r="B95" i="1"/>
  <c r="C95" i="1"/>
  <c r="D95" i="1"/>
  <c r="E95" i="1"/>
  <c r="B100" i="1"/>
  <c r="C100" i="1"/>
  <c r="E100" i="1"/>
  <c r="B102" i="1"/>
  <c r="C102" i="1"/>
  <c r="D102" i="1"/>
  <c r="E102" i="1"/>
  <c r="B105" i="1"/>
  <c r="C105" i="1"/>
  <c r="D105" i="1"/>
  <c r="E105" i="1"/>
  <c r="B108" i="1"/>
  <c r="C108" i="1"/>
  <c r="D108" i="1"/>
  <c r="E108" i="1"/>
  <c r="B110" i="1"/>
  <c r="C110" i="1"/>
  <c r="E110" i="1"/>
  <c r="B115" i="1"/>
  <c r="C115" i="1"/>
  <c r="E115" i="1"/>
  <c r="B118" i="1"/>
  <c r="C118" i="1"/>
  <c r="E118" i="1"/>
  <c r="B121" i="1"/>
  <c r="C121" i="1"/>
  <c r="C120" i="1" s="1"/>
  <c r="D121" i="1"/>
  <c r="B124" i="1"/>
  <c r="C124" i="1"/>
  <c r="D124" i="1"/>
  <c r="B126" i="1"/>
  <c r="C126" i="1"/>
  <c r="D126" i="1"/>
  <c r="E126" i="1"/>
  <c r="B129" i="1"/>
  <c r="C129" i="1"/>
  <c r="D129" i="1"/>
  <c r="E129" i="1"/>
  <c r="B132" i="1"/>
  <c r="C132" i="1"/>
  <c r="D132" i="1"/>
  <c r="E132" i="1"/>
  <c r="B136" i="1"/>
  <c r="C136" i="1"/>
  <c r="D136" i="1"/>
  <c r="E136" i="1"/>
  <c r="B141" i="1"/>
  <c r="C141" i="1"/>
  <c r="D141" i="1"/>
  <c r="E141" i="1"/>
  <c r="E140" i="1" s="1"/>
  <c r="B147" i="1"/>
  <c r="C147" i="1"/>
  <c r="D147" i="1"/>
  <c r="B149" i="1"/>
  <c r="C149" i="1"/>
  <c r="D149" i="1"/>
  <c r="B152" i="1"/>
  <c r="C152" i="1"/>
  <c r="D152" i="1"/>
  <c r="E152" i="1"/>
  <c r="B156" i="1"/>
  <c r="C156" i="1"/>
  <c r="D156" i="1"/>
  <c r="E156" i="1"/>
  <c r="B161" i="1"/>
  <c r="C161" i="1"/>
  <c r="D161" i="1"/>
  <c r="E161" i="1"/>
  <c r="B166" i="1"/>
  <c r="C166" i="1"/>
  <c r="D166" i="1"/>
  <c r="E166" i="1"/>
  <c r="B169" i="1"/>
  <c r="C169" i="1"/>
  <c r="E169" i="1"/>
  <c r="B172" i="1"/>
  <c r="C172" i="1"/>
  <c r="B174" i="1"/>
  <c r="C174" i="1"/>
  <c r="D174" i="1"/>
  <c r="E174" i="1"/>
  <c r="B180" i="1"/>
  <c r="C180" i="1"/>
  <c r="E180" i="1"/>
  <c r="D165" i="1" l="1"/>
  <c r="D120" i="1"/>
  <c r="E26" i="1"/>
  <c r="B14" i="1"/>
  <c r="E6" i="1"/>
  <c r="B140" i="1"/>
  <c r="E99" i="1"/>
  <c r="C151" i="1"/>
  <c r="C99" i="1"/>
  <c r="E35" i="1"/>
  <c r="B165" i="1"/>
  <c r="B120" i="1"/>
  <c r="B99" i="1"/>
  <c r="B89" i="1"/>
  <c r="D35" i="1"/>
  <c r="C26" i="1"/>
  <c r="E14" i="1"/>
  <c r="C6" i="1"/>
  <c r="D151" i="1"/>
  <c r="D89" i="1"/>
  <c r="B35" i="1"/>
  <c r="C165" i="1"/>
  <c r="E120" i="1"/>
  <c r="D99" i="1"/>
  <c r="C89" i="1"/>
  <c r="B151" i="1"/>
  <c r="D140" i="1"/>
  <c r="E165" i="1"/>
  <c r="E151" i="1"/>
  <c r="C140" i="1"/>
  <c r="E89" i="1"/>
  <c r="C35" i="1"/>
  <c r="B26" i="1"/>
  <c r="C14" i="1"/>
  <c r="B6" i="1"/>
  <c r="B5" i="1" l="1"/>
  <c r="E5" i="1"/>
  <c r="D5" i="1"/>
  <c r="C5" i="1"/>
</calcChain>
</file>

<file path=xl/sharedStrings.xml><?xml version="1.0" encoding="utf-8"?>
<sst xmlns="http://schemas.openxmlformats.org/spreadsheetml/2006/main" count="285" uniqueCount="183">
  <si>
    <t>Provincia, comarca indígena, distrito y corregimiento</t>
  </si>
  <si>
    <t>Producción de queso</t>
  </si>
  <si>
    <t>El Empalme</t>
  </si>
  <si>
    <t>Las Tablas</t>
  </si>
  <si>
    <t>La Gloria</t>
  </si>
  <si>
    <t>El Silencio</t>
  </si>
  <si>
    <t>Finca 60</t>
  </si>
  <si>
    <t>La Mesa</t>
  </si>
  <si>
    <t>Barriada Guaymí</t>
  </si>
  <si>
    <t>Pocrí</t>
  </si>
  <si>
    <t>Cabuya</t>
  </si>
  <si>
    <t>El Chirú</t>
  </si>
  <si>
    <t>El Valle</t>
  </si>
  <si>
    <t>El Potrero</t>
  </si>
  <si>
    <t>Guzmán</t>
  </si>
  <si>
    <t>Coclé</t>
  </si>
  <si>
    <t>El Coco</t>
  </si>
  <si>
    <t>Río Grande</t>
  </si>
  <si>
    <t>Las Minas</t>
  </si>
  <si>
    <t>Escobal</t>
  </si>
  <si>
    <t>Salamanca</t>
  </si>
  <si>
    <t>Santa Rosa</t>
  </si>
  <si>
    <t>Palmas Bellas</t>
  </si>
  <si>
    <t>Puerto Lindo o Garrote</t>
  </si>
  <si>
    <t>El Tejar</t>
  </si>
  <si>
    <t>Palo Grande</t>
  </si>
  <si>
    <t>Limones</t>
  </si>
  <si>
    <t>Progreso</t>
  </si>
  <si>
    <t>Baco</t>
  </si>
  <si>
    <t>Rodolfo Aguilar Delgado</t>
  </si>
  <si>
    <t>Bágala</t>
  </si>
  <si>
    <t>Cordillera</t>
  </si>
  <si>
    <t>Guayabal</t>
  </si>
  <si>
    <t>Paraíso</t>
  </si>
  <si>
    <t>Caldera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</si>
  <si>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</si>
  <si>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</si>
  <si>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</si>
  <si>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</si>
  <si>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</si>
  <si>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</si>
  <si>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</si>
  <si>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</si>
  <si>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Chiriquí</t>
  </si>
  <si>
    <t>Guacá</t>
  </si>
  <si>
    <t>San Carlos</t>
  </si>
  <si>
    <t>San Pablo Viejo</t>
  </si>
  <si>
    <t>Potrerillos</t>
  </si>
  <si>
    <t>Potrerillos  Abajo</t>
  </si>
  <si>
    <t>Tinajas</t>
  </si>
  <si>
    <t>Los Ángeles</t>
  </si>
  <si>
    <t>Rincón</t>
  </si>
  <si>
    <t>Monte Lirio</t>
  </si>
  <si>
    <t>Plaza Caisán</t>
  </si>
  <si>
    <t>Santa Cruz</t>
  </si>
  <si>
    <t>Santa Clara</t>
  </si>
  <si>
    <t>Boca del Monte</t>
  </si>
  <si>
    <t>San Lorenzo</t>
  </si>
  <si>
    <t>Volcán</t>
  </si>
  <si>
    <t>Cuesta de Piedra</t>
  </si>
  <si>
    <t>Nueva California</t>
  </si>
  <si>
    <t>Paso Ancho</t>
  </si>
  <si>
    <t>Chepigana</t>
  </si>
  <si>
    <t>Sambú</t>
  </si>
  <si>
    <t>Pinogana</t>
  </si>
  <si>
    <t>Yaviza</t>
  </si>
  <si>
    <t>Metetí</t>
  </si>
  <si>
    <t>Río Iglesias</t>
  </si>
  <si>
    <t>Agua Fría</t>
  </si>
  <si>
    <t>Santa Fe</t>
  </si>
  <si>
    <t>Monagrillo</t>
  </si>
  <si>
    <t>Chepo</t>
  </si>
  <si>
    <t>Chumical</t>
  </si>
  <si>
    <t>La Pitaloza</t>
  </si>
  <si>
    <t>Peñas Chatas</t>
  </si>
  <si>
    <t>París</t>
  </si>
  <si>
    <t>Potuga</t>
  </si>
  <si>
    <t>El Barrero</t>
  </si>
  <si>
    <t>Sabana Grande</t>
  </si>
  <si>
    <t>El Rincón</t>
  </si>
  <si>
    <t>Las Trancas</t>
  </si>
  <si>
    <t>Llano Abajo</t>
  </si>
  <si>
    <t>Las Tablas Abajo</t>
  </si>
  <si>
    <t>La Colorada</t>
  </si>
  <si>
    <t>Los Olivos</t>
  </si>
  <si>
    <t>El Ejido</t>
  </si>
  <si>
    <t>Espino Amarillo</t>
  </si>
  <si>
    <t>Las Palmas</t>
  </si>
  <si>
    <t>Llano de Piedra</t>
  </si>
  <si>
    <t>Lajamina</t>
  </si>
  <si>
    <t>Paritilla</t>
  </si>
  <si>
    <t>Cañas</t>
  </si>
  <si>
    <t>El Bebedero</t>
  </si>
  <si>
    <t>El Cacao</t>
  </si>
  <si>
    <t>Cambutal</t>
  </si>
  <si>
    <t>Cañita</t>
  </si>
  <si>
    <t>Las Margaritas</t>
  </si>
  <si>
    <t>Santa Cruz de Chinina</t>
  </si>
  <si>
    <t>Tortí</t>
  </si>
  <si>
    <t>Unión Santeña</t>
  </si>
  <si>
    <t>San Martín</t>
  </si>
  <si>
    <t>La Raya de Calobre</t>
  </si>
  <si>
    <t>Bisvalles</t>
  </si>
  <si>
    <t>Boró</t>
  </si>
  <si>
    <t>El Prado</t>
  </si>
  <si>
    <t>Carlos Santana Ávila</t>
  </si>
  <si>
    <t>Santiago Sur</t>
  </si>
  <si>
    <t>Quebrada de Oro</t>
  </si>
  <si>
    <t>Quebro</t>
  </si>
  <si>
    <t>Juan Demóstenes Arosemena</t>
  </si>
  <si>
    <t>Cerro Silvestre</t>
  </si>
  <si>
    <t>Bejuco</t>
  </si>
  <si>
    <t>Amador</t>
  </si>
  <si>
    <t>El Arado</t>
  </si>
  <si>
    <t>Feuillet</t>
  </si>
  <si>
    <t>Herrera</t>
  </si>
  <si>
    <t>Bocas del Toro</t>
  </si>
  <si>
    <t>Changuinola</t>
  </si>
  <si>
    <t>Almirante</t>
  </si>
  <si>
    <t>Antón</t>
  </si>
  <si>
    <t>La Pintada</t>
  </si>
  <si>
    <t>Natá</t>
  </si>
  <si>
    <t>Penonomé</t>
  </si>
  <si>
    <t>Colón</t>
  </si>
  <si>
    <t>Chagres</t>
  </si>
  <si>
    <t>Portobelo</t>
  </si>
  <si>
    <t>Alanje</t>
  </si>
  <si>
    <t>Barú</t>
  </si>
  <si>
    <t>Boquerón</t>
  </si>
  <si>
    <t>Boquete</t>
  </si>
  <si>
    <t>David</t>
  </si>
  <si>
    <t>Dolega</t>
  </si>
  <si>
    <t>Gualaca</t>
  </si>
  <si>
    <t>Renacimiento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</si>
  <si>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</si>
  <si>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</si>
  <si>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</si>
  <si>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</si>
  <si>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</si>
  <si>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</si>
  <si>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</si>
  <si>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</si>
  <si>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</si>
  <si>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</si>
  <si>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Tonosí</t>
  </si>
  <si>
    <t>Chimán</t>
  </si>
  <si>
    <t>Panamá</t>
  </si>
  <si>
    <t>Calobre</t>
  </si>
  <si>
    <t>Santiago</t>
  </si>
  <si>
    <t>Soná</t>
  </si>
  <si>
    <t>Mariato</t>
  </si>
  <si>
    <t>Arraiján</t>
  </si>
  <si>
    <t>Capira</t>
  </si>
  <si>
    <t>Chame</t>
  </si>
  <si>
    <t>La Chorrera</t>
  </si>
  <si>
    <t>Darién</t>
  </si>
  <si>
    <t>Veraguas</t>
  </si>
  <si>
    <t xml:space="preserve"> -   Cantidad nula o cero.</t>
  </si>
  <si>
    <t>-</t>
  </si>
  <si>
    <t>Cuadro 15.  CANTIDAD DE LECHE UTILIZADA EN LA  PRODUCIÓN DE QUESO  Y SU USO EN LA REPÚBLICA, SEGÚN PROVINCIA, COMARCA INDÍGENA, DISTRITO Y CORREGIMIENTO: VIII CENSO NACIONAL AGROPECUARIO 2024</t>
  </si>
  <si>
    <t>TOTAL</t>
  </si>
  <si>
    <t>Antón (cabecera)</t>
  </si>
  <si>
    <t>Portobelo (cabecera)</t>
  </si>
  <si>
    <t>Puerto Armuelles (cabecera)</t>
  </si>
  <si>
    <t>Boquerón (cabecera)</t>
  </si>
  <si>
    <t>Gualaca (cabecera)</t>
  </si>
  <si>
    <t>Las Minas (cabecera)</t>
  </si>
  <si>
    <t>Los Pozos (cabecera)</t>
  </si>
  <si>
    <t>Parita (cabecera)</t>
  </si>
  <si>
    <t>Pocrí (cabecera)</t>
  </si>
  <si>
    <t>Arraiján (cabecera)</t>
  </si>
  <si>
    <t>Capira (cabecera)</t>
  </si>
  <si>
    <t>Calobre (cabecera)</t>
  </si>
  <si>
    <t>Aserrío de Gariché</t>
  </si>
  <si>
    <t>Comarca Kuna de Madungandí</t>
  </si>
  <si>
    <t>NOTA: Las provincias, comarcas indígenas, distritos y corregimientos que no registraron aportación, no fueron incluidos en el cuadro.</t>
  </si>
  <si>
    <t xml:space="preserve">            Los datos se refieren a la semana anterior al censo, desde el 22 al 28 de julio de 2024.</t>
  </si>
  <si>
    <t xml:space="preserve">Panamá Oeste </t>
  </si>
  <si>
    <t>Cantidad de leche utilizada (en litros)</t>
  </si>
  <si>
    <t>Total</t>
  </si>
  <si>
    <t>Producción (en unidades)</t>
  </si>
  <si>
    <t>Consumo familiar</t>
  </si>
  <si>
    <t>Para la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</si>
</sst>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1"/>
  </cellStyleXfs>
  <cellXfs count="26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2" borderId="1" xfId="21" applyFont="1" applyFill="1" applyBorder="1" applyAlignment="1">
      <alignment horizontal="center" vertical="center" wrapText="1"/>
    </xf>
    <xf numFmtId="164" fontId="2" fillId="2" borderId="2" xfId="35" applyNumberFormat="1" applyFont="1" applyFill="1" applyBorder="1" applyAlignment="1">
      <alignment horizontal="right" vertical="center" wrapText="1"/>
    </xf>
    <xf numFmtId="164" fontId="2" fillId="2" borderId="3" xfId="35" applyNumberFormat="1" applyFont="1" applyFill="1" applyBorder="1" applyAlignment="1">
      <alignment horizontal="right" vertical="center" wrapText="1"/>
    </xf>
    <xf numFmtId="164" fontId="3" fillId="2" borderId="2" xfId="35" applyNumberFormat="1" applyFont="1" applyFill="1" applyBorder="1" applyAlignment="1">
      <alignment horizontal="right" vertical="center" wrapText="1"/>
    </xf>
    <xf numFmtId="164" fontId="3" fillId="2" borderId="3" xfId="35" applyNumberFormat="1" applyFont="1" applyFill="1" applyBorder="1" applyAlignment="1">
      <alignment horizontal="right" vertical="center" wrapText="1"/>
    </xf>
    <xf numFmtId="164" fontId="4" fillId="2" borderId="2" xfId="35" applyNumberFormat="1" applyFont="1" applyFill="1" applyBorder="1" applyAlignment="1">
      <alignment horizontal="right" vertical="center" wrapText="1"/>
    </xf>
    <xf numFmtId="164" fontId="4" fillId="2" borderId="3" xfId="35" applyNumberFormat="1" applyFont="1" applyFill="1" applyBorder="1" applyAlignment="1">
      <alignment horizontal="right" vertical="center" wrapText="1"/>
    </xf>
    <xf numFmtId="0" fontId="4" fillId="2" borderId="1" xfId="22" applyFont="1" applyFill="1" applyBorder="1" applyAlignment="1">
      <alignment horizontal="left" vertical="center" wrapText="1"/>
    </xf>
    <xf numFmtId="0" fontId="4" fillId="2" borderId="1" xfId="22" applyFont="1" applyFill="1" applyBorder="1" applyAlignment="1">
      <alignment horizontal="left" vertical="center" wrapText="1" indent="2"/>
    </xf>
    <xf numFmtId="0" fontId="4" fillId="2" borderId="1" xfId="22" applyFont="1" applyFill="1" applyBorder="1" applyAlignment="1">
      <alignment horizontal="left" vertical="center" wrapText="1" indent="3"/>
    </xf>
    <xf numFmtId="0" fontId="4" fillId="2" borderId="1" xfId="36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8" fillId="3" borderId="5" xfId="11" applyFont="1" applyFill="1" applyBorder="1" applyAlignment="1">
      <alignment horizontal="center" vertical="center" wrapText="1"/>
    </xf>
    <xf numFmtId="0" fontId="8" fillId="3" borderId="5" xfId="12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3" borderId="5" xfId="4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4" fillId="2" borderId="1" xfId="36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3" borderId="5" xfId="10" applyFont="1" applyFill="1" applyBorder="1" applyAlignment="1">
      <alignment horizontal="center" vertical="center" wrapText="1"/>
    </xf>
  </cellXfs>
  <cellStyles count="37">
    <cellStyle name="Millares" xfId="35" builtinId="3"/>
    <cellStyle name="Normal" xfId="0" builtinId="0"/>
    <cellStyle name="style1750101877031" xfId="36"/>
    <cellStyle name="style1750341786265" xfId="1"/>
    <cellStyle name="style1750341786281" xfId="2"/>
    <cellStyle name="style1750341786328" xfId="3"/>
    <cellStyle name="style1750341786343" xfId="4"/>
    <cellStyle name="style1750341786368" xfId="5"/>
    <cellStyle name="style1750341786399" xfId="6"/>
    <cellStyle name="style1750341786415" xfId="7"/>
    <cellStyle name="style1750341786446" xfId="8"/>
    <cellStyle name="style1750341786462" xfId="9"/>
    <cellStyle name="style1750341786477" xfId="10"/>
    <cellStyle name="style1750341786493" xfId="11"/>
    <cellStyle name="style1750341786524" xfId="12"/>
    <cellStyle name="style1750341786540" xfId="13"/>
    <cellStyle name="style1750341786555" xfId="14"/>
    <cellStyle name="style1750341786571" xfId="15"/>
    <cellStyle name="style1750341786602" xfId="16"/>
    <cellStyle name="style1750341786618" xfId="17"/>
    <cellStyle name="style1750341786711" xfId="18"/>
    <cellStyle name="style1750341786743" xfId="19"/>
    <cellStyle name="style1750341786774" xfId="20"/>
    <cellStyle name="style1750341786868" xfId="21"/>
    <cellStyle name="style1750341786883" xfId="22"/>
    <cellStyle name="style1750341787170" xfId="23"/>
    <cellStyle name="style1750341787189" xfId="24"/>
    <cellStyle name="style1750341787205" xfId="25"/>
    <cellStyle name="style1750341787220" xfId="26"/>
    <cellStyle name="style1750341787252" xfId="27"/>
    <cellStyle name="style1750341787267" xfId="28"/>
    <cellStyle name="style1750341787283" xfId="29"/>
    <cellStyle name="style1750341787314" xfId="30"/>
    <cellStyle name="style1750341787361" xfId="31"/>
    <cellStyle name="style1750341787611" xfId="32"/>
    <cellStyle name="style1750341787626" xfId="33"/>
    <cellStyle name="style1750341787658" xfId="34"/>
  </cellStyles>
  <dxfs count="0"/>
  <tableStyles count="0" defaultTableStyle="TableStyleMedium9" defaultPivotStyle="PivotStyleLight16"/>
  <colors>
    <mruColors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36.140625" style="1" customWidth="1"/>
    <col min="2" max="4" width="19" style="1" customWidth="1"/>
    <col min="5" max="5" width="19" style="3" customWidth="1"/>
    <col min="6" max="6" width="9.140625" style="3"/>
    <col min="7" max="16384" width="9.140625" style="1"/>
  </cols>
  <sheetData>
    <row r="1" spans="1:5" ht="60" customHeight="1" x14ac:dyDescent="0.25">
      <c r="A1" s="22" t="s">
        <v>159</v>
      </c>
      <c r="B1" s="22"/>
      <c r="C1" s="22"/>
      <c r="D1" s="22"/>
      <c r="E1" s="22"/>
    </row>
    <row r="2" spans="1:5" ht="30" customHeight="1" x14ac:dyDescent="0.25">
      <c r="A2" s="21" t="s">
        <v>0</v>
      </c>
      <c r="B2" s="19" t="s">
        <v>1</v>
      </c>
      <c r="C2" s="19"/>
      <c r="D2" s="19"/>
      <c r="E2" s="19"/>
    </row>
    <row r="3" spans="1:5" ht="30" customHeight="1" x14ac:dyDescent="0.25">
      <c r="A3" s="21"/>
      <c r="B3" s="25" t="s">
        <v>178</v>
      </c>
      <c r="C3" s="19" t="s">
        <v>180</v>
      </c>
      <c r="D3" s="19"/>
      <c r="E3" s="19"/>
    </row>
    <row r="4" spans="1:5" ht="30" customHeight="1" x14ac:dyDescent="0.25">
      <c r="A4" s="21"/>
      <c r="B4" s="25"/>
      <c r="C4" s="17" t="s">
        <v>179</v>
      </c>
      <c r="D4" s="17" t="s">
        <v>181</v>
      </c>
      <c r="E4" s="18" t="s">
        <v>182</v>
      </c>
    </row>
    <row r="5" spans="1:5" ht="21" customHeight="1" x14ac:dyDescent="0.25">
      <c r="A5" s="4" t="s">
        <v>160</v>
      </c>
      <c r="B5" s="5">
        <f>B6+B14+B26+B35+B89+B99+B120+B140+B151+B165</f>
        <v>69067.199999999997</v>
      </c>
      <c r="C5" s="5">
        <f t="shared" ref="C5:E5" si="0">C6+C14+C26+C35+C89+C99+C120+C140+C151+C165</f>
        <v>16376</v>
      </c>
      <c r="D5" s="5">
        <f t="shared" si="0"/>
        <v>1583</v>
      </c>
      <c r="E5" s="6">
        <f t="shared" si="0"/>
        <v>14793</v>
      </c>
    </row>
    <row r="6" spans="1:5" ht="21" customHeight="1" x14ac:dyDescent="0.25">
      <c r="A6" s="11" t="s">
        <v>116</v>
      </c>
      <c r="B6" s="7">
        <f>+B7+B12</f>
        <v>8352</v>
      </c>
      <c r="C6" s="7">
        <f t="shared" ref="C6:E6" si="1">+C7+C12</f>
        <v>1781</v>
      </c>
      <c r="D6" s="7">
        <f>+D7</f>
        <v>8</v>
      </c>
      <c r="E6" s="8">
        <f t="shared" si="1"/>
        <v>1773</v>
      </c>
    </row>
    <row r="7" spans="1:5" ht="15" customHeight="1" x14ac:dyDescent="0.25">
      <c r="A7" s="12" t="s">
        <v>117</v>
      </c>
      <c r="B7" s="5">
        <f>SUM(B8:B11)</f>
        <v>5201.9999999999991</v>
      </c>
      <c r="C7" s="5">
        <f>SUM(C8:C11)</f>
        <v>1131</v>
      </c>
      <c r="D7" s="5">
        <f>SUM(D8:D11)</f>
        <v>8</v>
      </c>
      <c r="E7" s="6">
        <f>SUM(E8:E11)</f>
        <v>1123</v>
      </c>
    </row>
    <row r="8" spans="1:5" ht="15" customHeight="1" x14ac:dyDescent="0.25">
      <c r="A8" s="13" t="s">
        <v>2</v>
      </c>
      <c r="B8" s="9">
        <v>2500</v>
      </c>
      <c r="C8" s="9">
        <v>500</v>
      </c>
      <c r="D8" s="9" t="s">
        <v>158</v>
      </c>
      <c r="E8" s="10">
        <v>500</v>
      </c>
    </row>
    <row r="9" spans="1:5" ht="15" customHeight="1" x14ac:dyDescent="0.25">
      <c r="A9" s="13" t="s">
        <v>4</v>
      </c>
      <c r="B9" s="9">
        <v>2351.9999999999991</v>
      </c>
      <c r="C9" s="9">
        <v>518.00000000000011</v>
      </c>
      <c r="D9" s="9" t="s">
        <v>158</v>
      </c>
      <c r="E9" s="10">
        <v>518.00000000000011</v>
      </c>
    </row>
    <row r="10" spans="1:5" ht="15" customHeight="1" x14ac:dyDescent="0.25">
      <c r="A10" s="13" t="s">
        <v>5</v>
      </c>
      <c r="B10" s="9">
        <v>280</v>
      </c>
      <c r="C10" s="9">
        <v>92.999999999999986</v>
      </c>
      <c r="D10" s="9">
        <v>3.0000000000000004</v>
      </c>
      <c r="E10" s="10">
        <v>90</v>
      </c>
    </row>
    <row r="11" spans="1:5" ht="15" customHeight="1" x14ac:dyDescent="0.25">
      <c r="A11" s="13" t="s">
        <v>6</v>
      </c>
      <c r="B11" s="9">
        <v>70</v>
      </c>
      <c r="C11" s="9">
        <v>20</v>
      </c>
      <c r="D11" s="9">
        <v>5</v>
      </c>
      <c r="E11" s="10">
        <v>15</v>
      </c>
    </row>
    <row r="12" spans="1:5" ht="15" customHeight="1" x14ac:dyDescent="0.25">
      <c r="A12" s="12" t="s">
        <v>118</v>
      </c>
      <c r="B12" s="5">
        <f>SUM(B13:B13)</f>
        <v>3150</v>
      </c>
      <c r="C12" s="5">
        <f>SUM(C13:C13)</f>
        <v>650</v>
      </c>
      <c r="D12" s="5" t="s">
        <v>158</v>
      </c>
      <c r="E12" s="6">
        <f>SUM(E13:E13)</f>
        <v>650</v>
      </c>
    </row>
    <row r="13" spans="1:5" ht="15" customHeight="1" x14ac:dyDescent="0.25">
      <c r="A13" s="13" t="s">
        <v>8</v>
      </c>
      <c r="B13" s="9">
        <v>3150</v>
      </c>
      <c r="C13" s="9">
        <v>650</v>
      </c>
      <c r="D13" s="9" t="s">
        <v>158</v>
      </c>
      <c r="E13" s="10">
        <v>650</v>
      </c>
    </row>
    <row r="14" spans="1:5" ht="21" customHeight="1" x14ac:dyDescent="0.25">
      <c r="A14" s="11" t="s">
        <v>15</v>
      </c>
      <c r="B14" s="5">
        <f>+B15+B19+B21+B23</f>
        <v>1215</v>
      </c>
      <c r="C14" s="5">
        <f t="shared" ref="C14:E14" si="2">+C15+C19+C21+C23</f>
        <v>210.99999999999997</v>
      </c>
      <c r="D14" s="5">
        <f>D23</f>
        <v>9.9999999999999947</v>
      </c>
      <c r="E14" s="6">
        <f t="shared" si="2"/>
        <v>200.99999999999994</v>
      </c>
    </row>
    <row r="15" spans="1:5" ht="21" customHeight="1" x14ac:dyDescent="0.25">
      <c r="A15" s="12" t="s">
        <v>119</v>
      </c>
      <c r="B15" s="5">
        <f>SUM(B16:B18)</f>
        <v>97</v>
      </c>
      <c r="C15" s="5">
        <f>SUM(C16:C18)</f>
        <v>25</v>
      </c>
      <c r="D15" s="5" t="s">
        <v>158</v>
      </c>
      <c r="E15" s="6">
        <f>SUM(E16:E18)</f>
        <v>25</v>
      </c>
    </row>
    <row r="16" spans="1:5" ht="15" customHeight="1" x14ac:dyDescent="0.25">
      <c r="A16" s="13" t="s">
        <v>161</v>
      </c>
      <c r="B16" s="9">
        <v>11.999999999999998</v>
      </c>
      <c r="C16" s="9">
        <v>5.0000000000000018</v>
      </c>
      <c r="D16" s="5" t="s">
        <v>158</v>
      </c>
      <c r="E16" s="10">
        <v>5.0000000000000018</v>
      </c>
    </row>
    <row r="17" spans="1:5" ht="15" customHeight="1" x14ac:dyDescent="0.25">
      <c r="A17" s="13" t="s">
        <v>11</v>
      </c>
      <c r="B17" s="9">
        <v>20.000000000000004</v>
      </c>
      <c r="C17" s="9">
        <v>15</v>
      </c>
      <c r="D17" s="5" t="s">
        <v>158</v>
      </c>
      <c r="E17" s="10">
        <v>15</v>
      </c>
    </row>
    <row r="18" spans="1:5" ht="15" customHeight="1" x14ac:dyDescent="0.25">
      <c r="A18" s="13" t="s">
        <v>12</v>
      </c>
      <c r="B18" s="9">
        <v>65</v>
      </c>
      <c r="C18" s="9">
        <v>4.9999999999999991</v>
      </c>
      <c r="D18" s="5" t="s">
        <v>158</v>
      </c>
      <c r="E18" s="10">
        <v>4.9999999999999991</v>
      </c>
    </row>
    <row r="19" spans="1:5" ht="21" customHeight="1" x14ac:dyDescent="0.25">
      <c r="A19" s="12" t="s">
        <v>120</v>
      </c>
      <c r="B19" s="5">
        <f>SUM(B20:B20)</f>
        <v>447.99999999999994</v>
      </c>
      <c r="C19" s="5">
        <f>SUM(C20:C20)</f>
        <v>79.999999999999957</v>
      </c>
      <c r="D19" s="5" t="s">
        <v>158</v>
      </c>
      <c r="E19" s="6">
        <f>SUM(E20:E20)</f>
        <v>79.999999999999957</v>
      </c>
    </row>
    <row r="20" spans="1:5" ht="15" customHeight="1" x14ac:dyDescent="0.25">
      <c r="A20" s="13" t="s">
        <v>13</v>
      </c>
      <c r="B20" s="9">
        <v>447.99999999999994</v>
      </c>
      <c r="C20" s="9">
        <v>79.999999999999957</v>
      </c>
      <c r="D20" s="5" t="s">
        <v>158</v>
      </c>
      <c r="E20" s="10">
        <v>79.999999999999957</v>
      </c>
    </row>
    <row r="21" spans="1:5" ht="21" customHeight="1" x14ac:dyDescent="0.25">
      <c r="A21" s="12" t="s">
        <v>121</v>
      </c>
      <c r="B21" s="5">
        <f>SUM(B22:B22)</f>
        <v>560</v>
      </c>
      <c r="C21" s="5">
        <f>SUM(C22:C22)</f>
        <v>50</v>
      </c>
      <c r="D21" s="5" t="s">
        <v>158</v>
      </c>
      <c r="E21" s="6">
        <f>SUM(E22:E22)</f>
        <v>50</v>
      </c>
    </row>
    <row r="22" spans="1:5" ht="15" customHeight="1" x14ac:dyDescent="0.25">
      <c r="A22" s="13" t="s">
        <v>14</v>
      </c>
      <c r="B22" s="9">
        <v>560</v>
      </c>
      <c r="C22" s="9">
        <v>50</v>
      </c>
      <c r="D22" s="5" t="s">
        <v>158</v>
      </c>
      <c r="E22" s="10">
        <v>50</v>
      </c>
    </row>
    <row r="23" spans="1:5" ht="21" customHeight="1" x14ac:dyDescent="0.25">
      <c r="A23" s="12" t="s">
        <v>122</v>
      </c>
      <c r="B23" s="5">
        <f>SUM(B24:B25)</f>
        <v>109.99999999999997</v>
      </c>
      <c r="C23" s="5">
        <f>SUM(C24:C25)</f>
        <v>56.000000000000028</v>
      </c>
      <c r="D23" s="5">
        <f>SUM(D24:D25)</f>
        <v>9.9999999999999947</v>
      </c>
      <c r="E23" s="6">
        <f>SUM(E24:E25)</f>
        <v>46.000000000000014</v>
      </c>
    </row>
    <row r="24" spans="1:5" ht="15" customHeight="1" x14ac:dyDescent="0.25">
      <c r="A24" s="13" t="s">
        <v>16</v>
      </c>
      <c r="B24" s="9">
        <v>39.999999999999979</v>
      </c>
      <c r="C24" s="9">
        <v>18.000000000000014</v>
      </c>
      <c r="D24" s="5">
        <v>9.9999999999999947</v>
      </c>
      <c r="E24" s="10">
        <v>8.0000000000000018</v>
      </c>
    </row>
    <row r="25" spans="1:5" ht="15" customHeight="1" x14ac:dyDescent="0.25">
      <c r="A25" s="13" t="s">
        <v>17</v>
      </c>
      <c r="B25" s="9">
        <v>70</v>
      </c>
      <c r="C25" s="9">
        <v>38.000000000000014</v>
      </c>
      <c r="D25" s="5" t="s">
        <v>158</v>
      </c>
      <c r="E25" s="10">
        <v>38.000000000000014</v>
      </c>
    </row>
    <row r="26" spans="1:5" ht="21" customHeight="1" x14ac:dyDescent="0.25">
      <c r="A26" s="11" t="s">
        <v>123</v>
      </c>
      <c r="B26" s="5">
        <f>B27+B30+B32</f>
        <v>3178</v>
      </c>
      <c r="C26" s="5">
        <f t="shared" ref="C26" si="3">C27+C30+C32</f>
        <v>748</v>
      </c>
      <c r="D26" s="5">
        <f>D27+D32</f>
        <v>34.999999999999986</v>
      </c>
      <c r="E26" s="6">
        <f>E27+E30+E32</f>
        <v>713</v>
      </c>
    </row>
    <row r="27" spans="1:5" ht="21" customHeight="1" x14ac:dyDescent="0.25">
      <c r="A27" s="12" t="s">
        <v>123</v>
      </c>
      <c r="B27" s="5">
        <f>SUM(B28:B29)</f>
        <v>1791.9999999999995</v>
      </c>
      <c r="C27" s="5">
        <f>SUM(C28:C29)</f>
        <v>378</v>
      </c>
      <c r="D27" s="5">
        <f>SUM(D28:D29)</f>
        <v>29.999999999999986</v>
      </c>
      <c r="E27" s="6">
        <f>SUM(E28:E29)</f>
        <v>348</v>
      </c>
    </row>
    <row r="28" spans="1:5" ht="15" customHeight="1" x14ac:dyDescent="0.25">
      <c r="A28" s="13" t="s">
        <v>19</v>
      </c>
      <c r="B28" s="9">
        <v>391.99999999999994</v>
      </c>
      <c r="C28" s="9">
        <v>97.999999999999986</v>
      </c>
      <c r="D28" s="9">
        <v>29.999999999999986</v>
      </c>
      <c r="E28" s="10">
        <v>68</v>
      </c>
    </row>
    <row r="29" spans="1:5" ht="15" customHeight="1" x14ac:dyDescent="0.25">
      <c r="A29" s="13" t="s">
        <v>20</v>
      </c>
      <c r="B29" s="9">
        <v>1399.9999999999995</v>
      </c>
      <c r="C29" s="9">
        <v>280</v>
      </c>
      <c r="D29" s="9" t="s">
        <v>158</v>
      </c>
      <c r="E29" s="10">
        <v>280</v>
      </c>
    </row>
    <row r="30" spans="1:5" ht="21" customHeight="1" x14ac:dyDescent="0.25">
      <c r="A30" s="12" t="s">
        <v>124</v>
      </c>
      <c r="B30" s="5">
        <f>SUM(B31:B31)</f>
        <v>1226.0000000000002</v>
      </c>
      <c r="C30" s="5">
        <f>SUM(C31:C31)</f>
        <v>315</v>
      </c>
      <c r="D30" s="5" t="s">
        <v>158</v>
      </c>
      <c r="E30" s="6">
        <f>SUM(E31:E31)</f>
        <v>315</v>
      </c>
    </row>
    <row r="31" spans="1:5" ht="15" customHeight="1" x14ac:dyDescent="0.25">
      <c r="A31" s="13" t="s">
        <v>22</v>
      </c>
      <c r="B31" s="9">
        <v>1226.0000000000002</v>
      </c>
      <c r="C31" s="9">
        <v>315</v>
      </c>
      <c r="D31" s="9" t="s">
        <v>158</v>
      </c>
      <c r="E31" s="10">
        <v>315</v>
      </c>
    </row>
    <row r="32" spans="1:5" ht="21" customHeight="1" x14ac:dyDescent="0.25">
      <c r="A32" s="12" t="s">
        <v>125</v>
      </c>
      <c r="B32" s="5">
        <f>SUM(B33:B34)</f>
        <v>160.00000000000003</v>
      </c>
      <c r="C32" s="5">
        <f>SUM(C33:C34)</f>
        <v>54.999999999999993</v>
      </c>
      <c r="D32" s="5">
        <f>SUM(D33:D34)</f>
        <v>5</v>
      </c>
      <c r="E32" s="6">
        <f>SUM(E33:E34)</f>
        <v>49.999999999999993</v>
      </c>
    </row>
    <row r="33" spans="1:5" ht="15" customHeight="1" x14ac:dyDescent="0.25">
      <c r="A33" s="13" t="s">
        <v>162</v>
      </c>
      <c r="B33" s="9">
        <v>150.00000000000003</v>
      </c>
      <c r="C33" s="9">
        <v>49.999999999999993</v>
      </c>
      <c r="D33" s="9" t="s">
        <v>158</v>
      </c>
      <c r="E33" s="10">
        <v>49.999999999999993</v>
      </c>
    </row>
    <row r="34" spans="1:5" ht="15" customHeight="1" x14ac:dyDescent="0.25">
      <c r="A34" s="13" t="s">
        <v>23</v>
      </c>
      <c r="B34" s="9">
        <v>10</v>
      </c>
      <c r="C34" s="9">
        <v>5</v>
      </c>
      <c r="D34" s="9">
        <v>5</v>
      </c>
      <c r="E34" s="10" t="s">
        <v>158</v>
      </c>
    </row>
    <row r="35" spans="1:5" ht="21" customHeight="1" x14ac:dyDescent="0.25">
      <c r="A35" s="11" t="s">
        <v>43</v>
      </c>
      <c r="B35" s="5">
        <f>B36+B39+B45+B51+B53+B64+B69+B73+B77+B82+B84</f>
        <v>18014.599999999999</v>
      </c>
      <c r="C35" s="5">
        <f t="shared" ref="C35" si="4">C36+C39+C45+C51+C53+C64+C69+C73+C77+C82+C84</f>
        <v>5870</v>
      </c>
      <c r="D35" s="5">
        <f>D36+D39+D45+D51+D53+D64+D69+D73+D77+D84</f>
        <v>702</v>
      </c>
      <c r="E35" s="6">
        <f>E36+E39+E45+E53+E64+E69+E73+E77+E82+E84</f>
        <v>5168</v>
      </c>
    </row>
    <row r="36" spans="1:5" ht="21" customHeight="1" x14ac:dyDescent="0.25">
      <c r="A36" s="12" t="s">
        <v>126</v>
      </c>
      <c r="B36" s="5">
        <f>SUM(B37:B38)</f>
        <v>283.99999999999994</v>
      </c>
      <c r="C36" s="5">
        <f>SUM(C37:C38)</f>
        <v>110.00000000000003</v>
      </c>
      <c r="D36" s="5">
        <f>SUM(D37:D38)</f>
        <v>68.000000000000014</v>
      </c>
      <c r="E36" s="6">
        <f>SUM(E37:E38)</f>
        <v>42</v>
      </c>
    </row>
    <row r="37" spans="1:5" ht="15" customHeight="1" x14ac:dyDescent="0.25">
      <c r="A37" s="13" t="s">
        <v>24</v>
      </c>
      <c r="B37" s="9">
        <v>53.000000000000014</v>
      </c>
      <c r="C37" s="9">
        <v>12.000000000000004</v>
      </c>
      <c r="D37" s="9">
        <v>12.000000000000004</v>
      </c>
      <c r="E37" s="10" t="s">
        <v>158</v>
      </c>
    </row>
    <row r="38" spans="1:5" ht="15" customHeight="1" x14ac:dyDescent="0.25">
      <c r="A38" s="13" t="s">
        <v>25</v>
      </c>
      <c r="B38" s="9">
        <v>230.99999999999994</v>
      </c>
      <c r="C38" s="9">
        <v>98.000000000000028</v>
      </c>
      <c r="D38" s="9">
        <v>56.000000000000014</v>
      </c>
      <c r="E38" s="10">
        <v>42</v>
      </c>
    </row>
    <row r="39" spans="1:5" ht="21" customHeight="1" x14ac:dyDescent="0.25">
      <c r="A39" s="12" t="s">
        <v>127</v>
      </c>
      <c r="B39" s="5">
        <f>SUM(B40:B44)</f>
        <v>703</v>
      </c>
      <c r="C39" s="5">
        <f>SUM(C40:C44)</f>
        <v>205.99999999999994</v>
      </c>
      <c r="D39" s="5">
        <f>SUM(D40:D44)</f>
        <v>90.000000000000014</v>
      </c>
      <c r="E39" s="6">
        <f>SUM(E40:E44)</f>
        <v>115.99999999999997</v>
      </c>
    </row>
    <row r="40" spans="1:5" ht="15" customHeight="1" x14ac:dyDescent="0.25">
      <c r="A40" s="13" t="s">
        <v>163</v>
      </c>
      <c r="B40" s="9">
        <v>9.9999999999999947</v>
      </c>
      <c r="C40" s="9">
        <v>7</v>
      </c>
      <c r="D40" s="9">
        <v>1.0000000000000002</v>
      </c>
      <c r="E40" s="10">
        <v>6.0000000000000036</v>
      </c>
    </row>
    <row r="41" spans="1:5" ht="15" customHeight="1" x14ac:dyDescent="0.25">
      <c r="A41" s="13" t="s">
        <v>26</v>
      </c>
      <c r="B41" s="9">
        <v>126</v>
      </c>
      <c r="C41" s="9">
        <v>27.999999999999996</v>
      </c>
      <c r="D41" s="9">
        <v>4</v>
      </c>
      <c r="E41" s="10">
        <v>23.999999999999996</v>
      </c>
    </row>
    <row r="42" spans="1:5" ht="15" customHeight="1" x14ac:dyDescent="0.25">
      <c r="A42" s="13" t="s">
        <v>27</v>
      </c>
      <c r="B42" s="9">
        <v>130.00000000000009</v>
      </c>
      <c r="C42" s="9">
        <v>57.999999999999972</v>
      </c>
      <c r="D42" s="9" t="s">
        <v>158</v>
      </c>
      <c r="E42" s="10">
        <v>57.999999999999972</v>
      </c>
    </row>
    <row r="43" spans="1:5" ht="15" customHeight="1" x14ac:dyDescent="0.25">
      <c r="A43" s="13" t="s">
        <v>28</v>
      </c>
      <c r="B43" s="9">
        <v>24</v>
      </c>
      <c r="C43" s="9">
        <v>7.9999999999999991</v>
      </c>
      <c r="D43" s="9">
        <v>7.9999999999999991</v>
      </c>
      <c r="E43" s="10" t="s">
        <v>158</v>
      </c>
    </row>
    <row r="44" spans="1:5" ht="15" customHeight="1" x14ac:dyDescent="0.25">
      <c r="A44" s="13" t="s">
        <v>29</v>
      </c>
      <c r="B44" s="9">
        <v>412.99999999999994</v>
      </c>
      <c r="C44" s="9">
        <v>104.99999999999996</v>
      </c>
      <c r="D44" s="9">
        <v>77.000000000000014</v>
      </c>
      <c r="E44" s="10">
        <v>28.000000000000004</v>
      </c>
    </row>
    <row r="45" spans="1:5" ht="21" customHeight="1" x14ac:dyDescent="0.25">
      <c r="A45" s="12" t="s">
        <v>128</v>
      </c>
      <c r="B45" s="5">
        <f>SUM(B46:B50)</f>
        <v>3797.4999999999995</v>
      </c>
      <c r="C45" s="5">
        <f>SUM(C46:C50)</f>
        <v>1652.9999999999998</v>
      </c>
      <c r="D45" s="5">
        <f>SUM(D46:D50)</f>
        <v>74</v>
      </c>
      <c r="E45" s="6">
        <f>SUM(E46:E50)</f>
        <v>1578.9999999999998</v>
      </c>
    </row>
    <row r="46" spans="1:5" ht="15" customHeight="1" x14ac:dyDescent="0.25">
      <c r="A46" s="13" t="s">
        <v>164</v>
      </c>
      <c r="B46" s="9">
        <v>2046.4999999999995</v>
      </c>
      <c r="C46" s="9">
        <v>595.99999999999989</v>
      </c>
      <c r="D46" s="9">
        <v>17.000000000000004</v>
      </c>
      <c r="E46" s="10">
        <v>578.99999999999989</v>
      </c>
    </row>
    <row r="47" spans="1:5" ht="15" customHeight="1" x14ac:dyDescent="0.25">
      <c r="A47" s="13" t="s">
        <v>30</v>
      </c>
      <c r="B47" s="9">
        <v>6.0000000000000009</v>
      </c>
      <c r="C47" s="9">
        <v>6.0000000000000009</v>
      </c>
      <c r="D47" s="9">
        <v>6.0000000000000009</v>
      </c>
      <c r="E47" s="10" t="s">
        <v>158</v>
      </c>
    </row>
    <row r="48" spans="1:5" ht="15" customHeight="1" x14ac:dyDescent="0.25">
      <c r="A48" s="13" t="s">
        <v>31</v>
      </c>
      <c r="B48" s="9">
        <v>80</v>
      </c>
      <c r="C48" s="9">
        <v>20</v>
      </c>
      <c r="D48" s="9">
        <v>5</v>
      </c>
      <c r="E48" s="10">
        <v>14.999999999999998</v>
      </c>
    </row>
    <row r="49" spans="1:5" ht="15" customHeight="1" x14ac:dyDescent="0.25">
      <c r="A49" s="13" t="s">
        <v>32</v>
      </c>
      <c r="B49" s="9">
        <v>1130</v>
      </c>
      <c r="C49" s="9">
        <v>468.99999999999983</v>
      </c>
      <c r="D49" s="9">
        <v>14.000000000000005</v>
      </c>
      <c r="E49" s="10">
        <v>454.99999999999994</v>
      </c>
    </row>
    <row r="50" spans="1:5" ht="15" customHeight="1" x14ac:dyDescent="0.25">
      <c r="A50" s="13" t="s">
        <v>33</v>
      </c>
      <c r="B50" s="9">
        <v>535</v>
      </c>
      <c r="C50" s="9">
        <v>562</v>
      </c>
      <c r="D50" s="9">
        <v>31.999999999999993</v>
      </c>
      <c r="E50" s="10">
        <v>530</v>
      </c>
    </row>
    <row r="51" spans="1:5" ht="21" customHeight="1" x14ac:dyDescent="0.25">
      <c r="A51" s="12" t="s">
        <v>129</v>
      </c>
      <c r="B51" s="5">
        <f>SUM(B52:B52)</f>
        <v>84.000000000000014</v>
      </c>
      <c r="C51" s="5">
        <f>SUM(C52:C52)</f>
        <v>19</v>
      </c>
      <c r="D51" s="5">
        <f>SUM(D52:D52)</f>
        <v>19</v>
      </c>
      <c r="E51" s="6" t="s">
        <v>158</v>
      </c>
    </row>
    <row r="52" spans="1:5" ht="15" customHeight="1" x14ac:dyDescent="0.25">
      <c r="A52" s="13" t="s">
        <v>34</v>
      </c>
      <c r="B52" s="9">
        <v>84.000000000000014</v>
      </c>
      <c r="C52" s="9">
        <v>19</v>
      </c>
      <c r="D52" s="9">
        <v>19</v>
      </c>
      <c r="E52" s="10" t="s">
        <v>158</v>
      </c>
    </row>
    <row r="53" spans="1:5" ht="21" customHeight="1" x14ac:dyDescent="0.25">
      <c r="A53" s="12" t="s">
        <v>35</v>
      </c>
      <c r="B53" s="5">
        <f>SUM(B54:B63)</f>
        <v>7207</v>
      </c>
      <c r="C53" s="5">
        <f>SUM(C54:C63)</f>
        <v>2010</v>
      </c>
      <c r="D53" s="5">
        <f>SUM(D54:D63)</f>
        <v>269.99999999999994</v>
      </c>
      <c r="E53" s="6">
        <f>SUM(E54:E63)</f>
        <v>1740.0000000000002</v>
      </c>
    </row>
    <row r="54" spans="1:5" ht="15" customHeight="1" x14ac:dyDescent="0.25">
      <c r="A54" s="13" t="s">
        <v>173</v>
      </c>
      <c r="B54" s="9">
        <v>280</v>
      </c>
      <c r="C54" s="9">
        <v>40.999999999999993</v>
      </c>
      <c r="D54" s="9">
        <v>6</v>
      </c>
      <c r="E54" s="10">
        <v>35</v>
      </c>
    </row>
    <row r="55" spans="1:5" ht="15" customHeight="1" x14ac:dyDescent="0.25">
      <c r="A55" s="13" t="s">
        <v>35</v>
      </c>
      <c r="B55" s="9">
        <v>431.99999999999994</v>
      </c>
      <c r="C55" s="9">
        <v>114.99999999999999</v>
      </c>
      <c r="D55" s="9">
        <v>99.999999999999986</v>
      </c>
      <c r="E55" s="10">
        <v>15.000000000000002</v>
      </c>
    </row>
    <row r="56" spans="1:5" ht="15" customHeight="1" x14ac:dyDescent="0.25">
      <c r="A56" s="13" t="s">
        <v>36</v>
      </c>
      <c r="B56" s="9">
        <v>97.999999999999986</v>
      </c>
      <c r="C56" s="9">
        <v>14.999999999999998</v>
      </c>
      <c r="D56" s="9" t="s">
        <v>158</v>
      </c>
      <c r="E56" s="10">
        <v>14.999999999999998</v>
      </c>
    </row>
    <row r="57" spans="1:5" ht="15" customHeight="1" x14ac:dyDescent="0.25">
      <c r="A57" s="13" t="s">
        <v>37</v>
      </c>
      <c r="B57" s="9">
        <v>1223.0000000000005</v>
      </c>
      <c r="C57" s="9">
        <v>410.00000000000011</v>
      </c>
      <c r="D57" s="9">
        <v>113.99999999999997</v>
      </c>
      <c r="E57" s="10">
        <v>296.00000000000006</v>
      </c>
    </row>
    <row r="58" spans="1:5" ht="15" customHeight="1" x14ac:dyDescent="0.25">
      <c r="A58" s="13" t="s">
        <v>38</v>
      </c>
      <c r="B58" s="9">
        <v>75.000000000000014</v>
      </c>
      <c r="C58" s="9">
        <v>15.000000000000005</v>
      </c>
      <c r="D58" s="9" t="s">
        <v>158</v>
      </c>
      <c r="E58" s="10">
        <v>15.000000000000005</v>
      </c>
    </row>
    <row r="59" spans="1:5" ht="15" customHeight="1" x14ac:dyDescent="0.25">
      <c r="A59" s="13" t="s">
        <v>39</v>
      </c>
      <c r="B59" s="9">
        <v>3530.0000000000005</v>
      </c>
      <c r="C59" s="9">
        <v>1041</v>
      </c>
      <c r="D59" s="9">
        <v>46.999999999999986</v>
      </c>
      <c r="E59" s="10">
        <v>994.00000000000011</v>
      </c>
    </row>
    <row r="60" spans="1:5" ht="15" customHeight="1" x14ac:dyDescent="0.25">
      <c r="A60" s="13" t="s">
        <v>21</v>
      </c>
      <c r="B60" s="9">
        <v>618.99999999999943</v>
      </c>
      <c r="C60" s="9">
        <v>154.99999999999994</v>
      </c>
      <c r="D60" s="9">
        <v>3.0000000000000018</v>
      </c>
      <c r="E60" s="10">
        <v>151.99999999999997</v>
      </c>
    </row>
    <row r="61" spans="1:5" ht="15" customHeight="1" x14ac:dyDescent="0.25">
      <c r="A61" s="13" t="s">
        <v>40</v>
      </c>
      <c r="B61" s="9">
        <v>14.999999999999993</v>
      </c>
      <c r="C61" s="9">
        <v>5.0000000000000009</v>
      </c>
      <c r="D61" s="9" t="s">
        <v>158</v>
      </c>
      <c r="E61" s="10">
        <v>5.0000000000000009</v>
      </c>
    </row>
    <row r="62" spans="1:5" ht="15" customHeight="1" x14ac:dyDescent="0.25">
      <c r="A62" s="13" t="s">
        <v>41</v>
      </c>
      <c r="B62" s="9">
        <v>672.00000000000034</v>
      </c>
      <c r="C62" s="9">
        <v>153.00000000000006</v>
      </c>
      <c r="D62" s="9" t="s">
        <v>158</v>
      </c>
      <c r="E62" s="10">
        <v>153.00000000000006</v>
      </c>
    </row>
    <row r="63" spans="1:5" ht="15" customHeight="1" x14ac:dyDescent="0.25">
      <c r="A63" s="13" t="s">
        <v>42</v>
      </c>
      <c r="B63" s="9">
        <v>263</v>
      </c>
      <c r="C63" s="9">
        <v>60.000000000000014</v>
      </c>
      <c r="D63" s="9" t="s">
        <v>158</v>
      </c>
      <c r="E63" s="10">
        <v>60.000000000000014</v>
      </c>
    </row>
    <row r="64" spans="1:5" ht="21" customHeight="1" x14ac:dyDescent="0.25">
      <c r="A64" s="12" t="s">
        <v>130</v>
      </c>
      <c r="B64" s="5">
        <f>SUM(B65:B68)</f>
        <v>861</v>
      </c>
      <c r="C64" s="5">
        <f>SUM(C65:C68)</f>
        <v>307</v>
      </c>
      <c r="D64" s="5">
        <f>SUM(D65:D68)</f>
        <v>61.000000000000043</v>
      </c>
      <c r="E64" s="6">
        <f>SUM(E65:E68)</f>
        <v>246.00000000000006</v>
      </c>
    </row>
    <row r="65" spans="1:5" ht="15" customHeight="1" x14ac:dyDescent="0.25">
      <c r="A65" s="13" t="s">
        <v>43</v>
      </c>
      <c r="B65" s="9">
        <v>139.99999999999997</v>
      </c>
      <c r="C65" s="9">
        <v>34.999999999999993</v>
      </c>
      <c r="D65" s="9" t="s">
        <v>158</v>
      </c>
      <c r="E65" s="10">
        <v>34.999999999999993</v>
      </c>
    </row>
    <row r="66" spans="1:5" ht="15" customHeight="1" x14ac:dyDescent="0.25">
      <c r="A66" s="13" t="s">
        <v>44</v>
      </c>
      <c r="B66" s="9">
        <v>19.999999999999996</v>
      </c>
      <c r="C66" s="9">
        <v>4.9999999999999991</v>
      </c>
      <c r="D66" s="9">
        <v>1.0000000000000002</v>
      </c>
      <c r="E66" s="10">
        <v>4.0000000000000009</v>
      </c>
    </row>
    <row r="67" spans="1:5" ht="15" customHeight="1" x14ac:dyDescent="0.25">
      <c r="A67" s="13" t="s">
        <v>45</v>
      </c>
      <c r="B67" s="9">
        <v>451.00000000000006</v>
      </c>
      <c r="C67" s="9">
        <v>208</v>
      </c>
      <c r="D67" s="9">
        <v>60.000000000000043</v>
      </c>
      <c r="E67" s="10">
        <v>148.00000000000006</v>
      </c>
    </row>
    <row r="68" spans="1:5" ht="15" customHeight="1" x14ac:dyDescent="0.25">
      <c r="A68" s="13" t="s">
        <v>46</v>
      </c>
      <c r="B68" s="9">
        <v>250</v>
      </c>
      <c r="C68" s="9">
        <v>59.000000000000007</v>
      </c>
      <c r="D68" s="9" t="s">
        <v>158</v>
      </c>
      <c r="E68" s="10">
        <v>59.000000000000007</v>
      </c>
    </row>
    <row r="69" spans="1:5" ht="21" customHeight="1" x14ac:dyDescent="0.25">
      <c r="A69" s="12" t="s">
        <v>131</v>
      </c>
      <c r="B69" s="5">
        <f>SUM(B70:B72)</f>
        <v>1795.9999999999995</v>
      </c>
      <c r="C69" s="5">
        <f>SUM(C70:C72)</f>
        <v>399</v>
      </c>
      <c r="D69" s="5">
        <f>SUM(D70:D72)</f>
        <v>56.000000000000021</v>
      </c>
      <c r="E69" s="6">
        <f>SUM(E70:E72)</f>
        <v>343</v>
      </c>
    </row>
    <row r="70" spans="1:5" ht="15" customHeight="1" x14ac:dyDescent="0.25">
      <c r="A70" s="13" t="s">
        <v>47</v>
      </c>
      <c r="B70" s="9">
        <v>56.000000000000014</v>
      </c>
      <c r="C70" s="9">
        <v>19.000000000000004</v>
      </c>
      <c r="D70" s="9" t="s">
        <v>158</v>
      </c>
      <c r="E70" s="10">
        <v>19.000000000000004</v>
      </c>
    </row>
    <row r="71" spans="1:5" ht="15" customHeight="1" x14ac:dyDescent="0.25">
      <c r="A71" s="13" t="s">
        <v>48</v>
      </c>
      <c r="B71" s="9">
        <v>1531.9999999999995</v>
      </c>
      <c r="C71" s="9">
        <v>288</v>
      </c>
      <c r="D71" s="9" t="s">
        <v>158</v>
      </c>
      <c r="E71" s="10">
        <v>288</v>
      </c>
    </row>
    <row r="72" spans="1:5" ht="15" customHeight="1" x14ac:dyDescent="0.25">
      <c r="A72" s="13" t="s">
        <v>49</v>
      </c>
      <c r="B72" s="9">
        <v>207.99999999999994</v>
      </c>
      <c r="C72" s="9">
        <v>91.999999999999972</v>
      </c>
      <c r="D72" s="9">
        <v>56.000000000000021</v>
      </c>
      <c r="E72" s="10">
        <v>36.000000000000014</v>
      </c>
    </row>
    <row r="73" spans="1:5" ht="21" customHeight="1" x14ac:dyDescent="0.25">
      <c r="A73" s="12" t="s">
        <v>132</v>
      </c>
      <c r="B73" s="5">
        <f>SUM(B74:B76)</f>
        <v>1156</v>
      </c>
      <c r="C73" s="5">
        <f>SUM(C74:C76)</f>
        <v>481.99999999999989</v>
      </c>
      <c r="D73" s="5">
        <f>SUM(D74:D76)</f>
        <v>4.9999999999999982</v>
      </c>
      <c r="E73" s="6">
        <f>SUM(E74:E76)</f>
        <v>476.99999999999994</v>
      </c>
    </row>
    <row r="74" spans="1:5" ht="15" customHeight="1" x14ac:dyDescent="0.25">
      <c r="A74" s="13" t="s">
        <v>165</v>
      </c>
      <c r="B74" s="9">
        <v>361</v>
      </c>
      <c r="C74" s="9">
        <v>139.99999999999997</v>
      </c>
      <c r="D74" s="9" t="s">
        <v>158</v>
      </c>
      <c r="E74" s="10">
        <v>139.99999999999997</v>
      </c>
    </row>
    <row r="75" spans="1:5" ht="15" customHeight="1" x14ac:dyDescent="0.25">
      <c r="A75" s="13" t="s">
        <v>50</v>
      </c>
      <c r="B75" s="9">
        <v>305.00000000000011</v>
      </c>
      <c r="C75" s="9">
        <v>121.99999999999997</v>
      </c>
      <c r="D75" s="9">
        <v>4.9999999999999982</v>
      </c>
      <c r="E75" s="10">
        <v>117.00000000000003</v>
      </c>
    </row>
    <row r="76" spans="1:5" ht="15" customHeight="1" x14ac:dyDescent="0.25">
      <c r="A76" s="13" t="s">
        <v>51</v>
      </c>
      <c r="B76" s="9">
        <v>489.99999999999994</v>
      </c>
      <c r="C76" s="9">
        <v>219.99999999999994</v>
      </c>
      <c r="D76" s="9" t="s">
        <v>158</v>
      </c>
      <c r="E76" s="10">
        <v>219.99999999999994</v>
      </c>
    </row>
    <row r="77" spans="1:5" ht="21" customHeight="1" x14ac:dyDescent="0.25">
      <c r="A77" s="12" t="s">
        <v>133</v>
      </c>
      <c r="B77" s="5">
        <f>SUM(B78:B81)</f>
        <v>968.09999999999991</v>
      </c>
      <c r="C77" s="5">
        <f>SUM(C78:C81)</f>
        <v>254.00000000000003</v>
      </c>
      <c r="D77" s="5">
        <f>SUM(D78:D81)</f>
        <v>3.0000000000000022</v>
      </c>
      <c r="E77" s="6">
        <f>SUM(E78:E81)</f>
        <v>251.00000000000006</v>
      </c>
    </row>
    <row r="78" spans="1:5" ht="15" customHeight="1" x14ac:dyDescent="0.25">
      <c r="A78" s="13" t="s">
        <v>52</v>
      </c>
      <c r="B78" s="9">
        <v>334.09999999999997</v>
      </c>
      <c r="C78" s="9">
        <v>37.000000000000007</v>
      </c>
      <c r="D78" s="9" t="s">
        <v>158</v>
      </c>
      <c r="E78" s="10">
        <v>37.000000000000007</v>
      </c>
    </row>
    <row r="79" spans="1:5" ht="15" customHeight="1" x14ac:dyDescent="0.25">
      <c r="A79" s="13" t="s">
        <v>53</v>
      </c>
      <c r="B79" s="9">
        <v>71</v>
      </c>
      <c r="C79" s="9">
        <v>16.000000000000007</v>
      </c>
      <c r="D79" s="9" t="s">
        <v>158</v>
      </c>
      <c r="E79" s="10">
        <v>16.000000000000007</v>
      </c>
    </row>
    <row r="80" spans="1:5" ht="15" customHeight="1" x14ac:dyDescent="0.25">
      <c r="A80" s="13" t="s">
        <v>54</v>
      </c>
      <c r="B80" s="9">
        <v>353</v>
      </c>
      <c r="C80" s="9">
        <v>121.00000000000001</v>
      </c>
      <c r="D80" s="9">
        <v>3.0000000000000022</v>
      </c>
      <c r="E80" s="10">
        <v>118.00000000000003</v>
      </c>
    </row>
    <row r="81" spans="1:5" ht="15" customHeight="1" x14ac:dyDescent="0.25">
      <c r="A81" s="13" t="s">
        <v>55</v>
      </c>
      <c r="B81" s="9">
        <v>210</v>
      </c>
      <c r="C81" s="9">
        <v>80</v>
      </c>
      <c r="D81" s="5" t="s">
        <v>158</v>
      </c>
      <c r="E81" s="10">
        <v>80</v>
      </c>
    </row>
    <row r="82" spans="1:5" ht="21" customHeight="1" x14ac:dyDescent="0.25">
      <c r="A82" s="12" t="s">
        <v>57</v>
      </c>
      <c r="B82" s="5">
        <f>SUM(B83:B83)</f>
        <v>720.00000000000011</v>
      </c>
      <c r="C82" s="5">
        <f>SUM(C83:C83)</f>
        <v>290.00000000000006</v>
      </c>
      <c r="D82" s="5" t="s">
        <v>158</v>
      </c>
      <c r="E82" s="6">
        <f>SUM(E83:E83)</f>
        <v>290.00000000000006</v>
      </c>
    </row>
    <row r="83" spans="1:5" ht="15" customHeight="1" x14ac:dyDescent="0.25">
      <c r="A83" s="13" t="s">
        <v>56</v>
      </c>
      <c r="B83" s="9">
        <v>720.00000000000011</v>
      </c>
      <c r="C83" s="9">
        <v>290.00000000000006</v>
      </c>
      <c r="D83" s="9" t="s">
        <v>158</v>
      </c>
      <c r="E83" s="10">
        <v>290.00000000000006</v>
      </c>
    </row>
    <row r="84" spans="1:5" ht="21" customHeight="1" x14ac:dyDescent="0.25">
      <c r="A84" s="12" t="s">
        <v>134</v>
      </c>
      <c r="B84" s="5">
        <f t="shared" ref="B84:E84" si="5">SUM(B85:B88)</f>
        <v>438</v>
      </c>
      <c r="C84" s="5">
        <f t="shared" si="5"/>
        <v>140</v>
      </c>
      <c r="D84" s="5">
        <f t="shared" si="5"/>
        <v>56</v>
      </c>
      <c r="E84" s="6">
        <f t="shared" si="5"/>
        <v>84.000000000000014</v>
      </c>
    </row>
    <row r="85" spans="1:5" ht="15" customHeight="1" x14ac:dyDescent="0.25">
      <c r="A85" s="13" t="s">
        <v>58</v>
      </c>
      <c r="B85" s="9">
        <v>70</v>
      </c>
      <c r="C85" s="9">
        <v>30.000000000000011</v>
      </c>
      <c r="D85" s="9" t="s">
        <v>158</v>
      </c>
      <c r="E85" s="10">
        <v>30.000000000000011</v>
      </c>
    </row>
    <row r="86" spans="1:5" ht="15" customHeight="1" x14ac:dyDescent="0.25">
      <c r="A86" s="13" t="s">
        <v>59</v>
      </c>
      <c r="B86" s="9">
        <v>238</v>
      </c>
      <c r="C86" s="9">
        <v>60.000000000000007</v>
      </c>
      <c r="D86" s="9">
        <v>6</v>
      </c>
      <c r="E86" s="10">
        <v>54</v>
      </c>
    </row>
    <row r="87" spans="1:5" ht="15" customHeight="1" x14ac:dyDescent="0.25">
      <c r="A87" s="13" t="s">
        <v>60</v>
      </c>
      <c r="B87" s="9">
        <v>17.999999999999996</v>
      </c>
      <c r="C87" s="9">
        <v>6.0000000000000009</v>
      </c>
      <c r="D87" s="9">
        <v>6.0000000000000009</v>
      </c>
      <c r="E87" s="10" t="s">
        <v>158</v>
      </c>
    </row>
    <row r="88" spans="1:5" ht="15" customHeight="1" x14ac:dyDescent="0.25">
      <c r="A88" s="13" t="s">
        <v>61</v>
      </c>
      <c r="B88" s="9">
        <v>111.99999999999999</v>
      </c>
      <c r="C88" s="9">
        <v>44</v>
      </c>
      <c r="D88" s="9">
        <v>44</v>
      </c>
      <c r="E88" s="10" t="s">
        <v>158</v>
      </c>
    </row>
    <row r="89" spans="1:5" ht="21" customHeight="1" x14ac:dyDescent="0.25">
      <c r="A89" s="11" t="s">
        <v>155</v>
      </c>
      <c r="B89" s="5">
        <f>B90+B92+B95</f>
        <v>788</v>
      </c>
      <c r="C89" s="5">
        <f t="shared" ref="C89:D89" si="6">C90+C92+C95</f>
        <v>263</v>
      </c>
      <c r="D89" s="5">
        <f t="shared" si="6"/>
        <v>17.999999999999986</v>
      </c>
      <c r="E89" s="6">
        <f>E90+E92+E95</f>
        <v>244.99999999999997</v>
      </c>
    </row>
    <row r="90" spans="1:5" ht="21" customHeight="1" x14ac:dyDescent="0.25">
      <c r="A90" s="12" t="s">
        <v>62</v>
      </c>
      <c r="B90" s="5">
        <f>SUM(B91:B91)</f>
        <v>17.999999999999993</v>
      </c>
      <c r="C90" s="5">
        <f>SUM(C91:C91)</f>
        <v>3.0000000000000013</v>
      </c>
      <c r="D90" s="5">
        <f>SUM(D91:D91)</f>
        <v>1</v>
      </c>
      <c r="E90" s="6">
        <f>SUM(E91:E91)</f>
        <v>2</v>
      </c>
    </row>
    <row r="91" spans="1:5" ht="15" customHeight="1" x14ac:dyDescent="0.25">
      <c r="A91" s="13" t="s">
        <v>63</v>
      </c>
      <c r="B91" s="9">
        <v>17.999999999999993</v>
      </c>
      <c r="C91" s="9">
        <v>3.0000000000000013</v>
      </c>
      <c r="D91" s="9">
        <v>1</v>
      </c>
      <c r="E91" s="10">
        <v>2</v>
      </c>
    </row>
    <row r="92" spans="1:5" ht="21" customHeight="1" x14ac:dyDescent="0.25">
      <c r="A92" s="12" t="s">
        <v>64</v>
      </c>
      <c r="B92" s="5">
        <f>SUM(B93:B94)</f>
        <v>460</v>
      </c>
      <c r="C92" s="5">
        <f>SUM(C93:C94)</f>
        <v>157</v>
      </c>
      <c r="D92" s="5">
        <f>SUM(D93:D94)</f>
        <v>4</v>
      </c>
      <c r="E92" s="6">
        <f>SUM(E93:E94)</f>
        <v>153</v>
      </c>
    </row>
    <row r="93" spans="1:5" ht="15" customHeight="1" x14ac:dyDescent="0.25">
      <c r="A93" s="13" t="s">
        <v>65</v>
      </c>
      <c r="B93" s="9">
        <v>222.99999999999986</v>
      </c>
      <c r="C93" s="9">
        <v>74.000000000000014</v>
      </c>
      <c r="D93" s="9">
        <v>4</v>
      </c>
      <c r="E93" s="10">
        <v>69.999999999999986</v>
      </c>
    </row>
    <row r="94" spans="1:5" ht="15" customHeight="1" x14ac:dyDescent="0.25">
      <c r="A94" s="13" t="s">
        <v>66</v>
      </c>
      <c r="B94" s="9">
        <v>237.00000000000017</v>
      </c>
      <c r="C94" s="9">
        <v>83</v>
      </c>
      <c r="D94" s="9" t="s">
        <v>158</v>
      </c>
      <c r="E94" s="10">
        <v>83</v>
      </c>
    </row>
    <row r="95" spans="1:5" ht="21" customHeight="1" x14ac:dyDescent="0.25">
      <c r="A95" s="12" t="s">
        <v>69</v>
      </c>
      <c r="B95" s="5">
        <f>SUM(B96:B98)</f>
        <v>309.99999999999994</v>
      </c>
      <c r="C95" s="5">
        <f>SUM(C96:C98)</f>
        <v>102.99999999999997</v>
      </c>
      <c r="D95" s="5">
        <f>SUM(D96:D98)</f>
        <v>12.999999999999988</v>
      </c>
      <c r="E95" s="6">
        <f>SUM(E96:E98)</f>
        <v>89.999999999999972</v>
      </c>
    </row>
    <row r="96" spans="1:5" ht="15" customHeight="1" x14ac:dyDescent="0.25">
      <c r="A96" s="13" t="s">
        <v>67</v>
      </c>
      <c r="B96" s="9">
        <v>269.99999999999994</v>
      </c>
      <c r="C96" s="9">
        <v>84.999999999999986</v>
      </c>
      <c r="D96" s="9">
        <v>2.9999999999999996</v>
      </c>
      <c r="E96" s="10">
        <v>81.999999999999972</v>
      </c>
    </row>
    <row r="97" spans="1:5" ht="15" customHeight="1" x14ac:dyDescent="0.25">
      <c r="A97" s="13" t="s">
        <v>68</v>
      </c>
      <c r="B97" s="9">
        <v>19.999999999999993</v>
      </c>
      <c r="C97" s="9">
        <v>8.0000000000000018</v>
      </c>
      <c r="D97" s="9" t="s">
        <v>158</v>
      </c>
      <c r="E97" s="10">
        <v>8.0000000000000018</v>
      </c>
    </row>
    <row r="98" spans="1:5" ht="15" customHeight="1" x14ac:dyDescent="0.25">
      <c r="A98" s="13" t="s">
        <v>69</v>
      </c>
      <c r="B98" s="9">
        <v>19.999999999999975</v>
      </c>
      <c r="C98" s="9">
        <v>9.9999999999999876</v>
      </c>
      <c r="D98" s="9">
        <v>9.9999999999999876</v>
      </c>
      <c r="E98" s="10" t="s">
        <v>158</v>
      </c>
    </row>
    <row r="99" spans="1:5" ht="21" customHeight="1" x14ac:dyDescent="0.25">
      <c r="A99" s="11" t="s">
        <v>115</v>
      </c>
      <c r="B99" s="5">
        <f>B100+B102+B105+B108+B110+B115+B118</f>
        <v>2889.6</v>
      </c>
      <c r="C99" s="5">
        <f t="shared" ref="C99:E99" si="7">C100+C102+C105+C108+C110+C115+C118</f>
        <v>1595</v>
      </c>
      <c r="D99" s="5">
        <f>+D102+D105+D108</f>
        <v>9.9999999999999964</v>
      </c>
      <c r="E99" s="6">
        <f t="shared" si="7"/>
        <v>1585</v>
      </c>
    </row>
    <row r="100" spans="1:5" ht="21" customHeight="1" x14ac:dyDescent="0.25">
      <c r="A100" s="12" t="s">
        <v>135</v>
      </c>
      <c r="B100" s="5">
        <f>SUM(B101:B101)</f>
        <v>356.99999999999989</v>
      </c>
      <c r="C100" s="5">
        <f>SUM(C101:C101)</f>
        <v>189.00000000000006</v>
      </c>
      <c r="D100" s="5" t="s">
        <v>158</v>
      </c>
      <c r="E100" s="6">
        <f>SUM(E101:E101)</f>
        <v>189.00000000000006</v>
      </c>
    </row>
    <row r="101" spans="1:5" ht="15" customHeight="1" x14ac:dyDescent="0.25">
      <c r="A101" s="13" t="s">
        <v>70</v>
      </c>
      <c r="B101" s="9">
        <v>356.99999999999989</v>
      </c>
      <c r="C101" s="9">
        <v>189.00000000000006</v>
      </c>
      <c r="D101" s="9" t="s">
        <v>158</v>
      </c>
      <c r="E101" s="10">
        <v>189.00000000000006</v>
      </c>
    </row>
    <row r="102" spans="1:5" ht="21" customHeight="1" x14ac:dyDescent="0.25">
      <c r="A102" s="12" t="s">
        <v>18</v>
      </c>
      <c r="B102" s="5">
        <f>SUM(B103:B104)</f>
        <v>314.99999999999989</v>
      </c>
      <c r="C102" s="5">
        <f>SUM(C103:C104)</f>
        <v>168.00000000000006</v>
      </c>
      <c r="D102" s="5">
        <f>SUM(D103:D104)</f>
        <v>2.0000000000000004</v>
      </c>
      <c r="E102" s="6">
        <f>SUM(E103:E104)</f>
        <v>166</v>
      </c>
    </row>
    <row r="103" spans="1:5" ht="15" customHeight="1" x14ac:dyDescent="0.25">
      <c r="A103" s="13" t="s">
        <v>166</v>
      </c>
      <c r="B103" s="9">
        <v>209.99999999999991</v>
      </c>
      <c r="C103" s="9">
        <v>84.000000000000043</v>
      </c>
      <c r="D103" s="9">
        <v>2.0000000000000004</v>
      </c>
      <c r="E103" s="10">
        <v>81.999999999999986</v>
      </c>
    </row>
    <row r="104" spans="1:5" ht="15" customHeight="1" x14ac:dyDescent="0.25">
      <c r="A104" s="13" t="s">
        <v>72</v>
      </c>
      <c r="B104" s="9">
        <v>104.99999999999997</v>
      </c>
      <c r="C104" s="9">
        <v>84</v>
      </c>
      <c r="D104" s="9" t="s">
        <v>158</v>
      </c>
      <c r="E104" s="10">
        <v>84</v>
      </c>
    </row>
    <row r="105" spans="1:5" ht="21" customHeight="1" x14ac:dyDescent="0.25">
      <c r="A105" s="12" t="s">
        <v>136</v>
      </c>
      <c r="B105" s="5">
        <f>SUM(B106:B107)</f>
        <v>179.99999999999997</v>
      </c>
      <c r="C105" s="5">
        <f>SUM(C106:C107)</f>
        <v>108</v>
      </c>
      <c r="D105" s="5">
        <f>SUM(D106:D107)</f>
        <v>4.9999999999999964</v>
      </c>
      <c r="E105" s="6">
        <f>SUM(E106:E107)</f>
        <v>103.00000000000003</v>
      </c>
    </row>
    <row r="106" spans="1:5" ht="15" customHeight="1" x14ac:dyDescent="0.25">
      <c r="A106" s="13" t="s">
        <v>167</v>
      </c>
      <c r="B106" s="9">
        <v>169.99999999999997</v>
      </c>
      <c r="C106" s="9">
        <v>67.999999999999986</v>
      </c>
      <c r="D106" s="9">
        <v>4.9999999999999964</v>
      </c>
      <c r="E106" s="10">
        <v>63.000000000000028</v>
      </c>
    </row>
    <row r="107" spans="1:5" ht="15" customHeight="1" x14ac:dyDescent="0.25">
      <c r="A107" s="13" t="s">
        <v>73</v>
      </c>
      <c r="B107" s="9">
        <v>10.000000000000002</v>
      </c>
      <c r="C107" s="9">
        <v>40.000000000000007</v>
      </c>
      <c r="D107" s="9" t="s">
        <v>158</v>
      </c>
      <c r="E107" s="10">
        <v>40.000000000000007</v>
      </c>
    </row>
    <row r="108" spans="1:5" ht="21" customHeight="1" x14ac:dyDescent="0.25">
      <c r="A108" s="12" t="s">
        <v>137</v>
      </c>
      <c r="B108" s="5">
        <f>SUM(B109:B109)</f>
        <v>63.000000000000028</v>
      </c>
      <c r="C108" s="5">
        <f>SUM(C109:C109)</f>
        <v>6</v>
      </c>
      <c r="D108" s="5">
        <f>SUM(D109:D109)</f>
        <v>3</v>
      </c>
      <c r="E108" s="6">
        <f>SUM(E109:E109)</f>
        <v>3</v>
      </c>
    </row>
    <row r="109" spans="1:5" ht="15" customHeight="1" x14ac:dyDescent="0.25">
      <c r="A109" s="13" t="s">
        <v>74</v>
      </c>
      <c r="B109" s="9">
        <v>63.000000000000028</v>
      </c>
      <c r="C109" s="9">
        <v>6</v>
      </c>
      <c r="D109" s="9">
        <v>3</v>
      </c>
      <c r="E109" s="10">
        <v>3</v>
      </c>
    </row>
    <row r="110" spans="1:5" ht="21" customHeight="1" x14ac:dyDescent="0.25">
      <c r="A110" s="12" t="s">
        <v>138</v>
      </c>
      <c r="B110" s="5">
        <f>SUM(B111:B114)</f>
        <v>1528</v>
      </c>
      <c r="C110" s="5">
        <f>SUM(C111:C114)</f>
        <v>866.99999999999989</v>
      </c>
      <c r="D110" s="5" t="s">
        <v>158</v>
      </c>
      <c r="E110" s="6">
        <f>SUM(E111:E114)</f>
        <v>866.99999999999989</v>
      </c>
    </row>
    <row r="111" spans="1:5" ht="15" customHeight="1" x14ac:dyDescent="0.25">
      <c r="A111" s="13" t="s">
        <v>168</v>
      </c>
      <c r="B111" s="9">
        <v>280.00000000000006</v>
      </c>
      <c r="C111" s="9">
        <v>140.00000000000003</v>
      </c>
      <c r="D111" s="9" t="s">
        <v>158</v>
      </c>
      <c r="E111" s="10">
        <v>140.00000000000003</v>
      </c>
    </row>
    <row r="112" spans="1:5" ht="15" customHeight="1" x14ac:dyDescent="0.25">
      <c r="A112" s="13" t="s">
        <v>10</v>
      </c>
      <c r="B112" s="9">
        <v>832.99999999999989</v>
      </c>
      <c r="C112" s="9">
        <v>622.99999999999989</v>
      </c>
      <c r="D112" s="9" t="s">
        <v>158</v>
      </c>
      <c r="E112" s="10">
        <v>622.99999999999989</v>
      </c>
    </row>
    <row r="113" spans="1:5" ht="15" customHeight="1" x14ac:dyDescent="0.25">
      <c r="A113" s="13" t="s">
        <v>75</v>
      </c>
      <c r="B113" s="9">
        <v>275</v>
      </c>
      <c r="C113" s="9">
        <v>13</v>
      </c>
      <c r="D113" s="9" t="s">
        <v>158</v>
      </c>
      <c r="E113" s="10">
        <v>13</v>
      </c>
    </row>
    <row r="114" spans="1:5" ht="15" customHeight="1" x14ac:dyDescent="0.25">
      <c r="A114" s="13" t="s">
        <v>76</v>
      </c>
      <c r="B114" s="9">
        <v>140.00000000000003</v>
      </c>
      <c r="C114" s="9">
        <v>91</v>
      </c>
      <c r="D114" s="9" t="s">
        <v>158</v>
      </c>
      <c r="E114" s="10">
        <v>91</v>
      </c>
    </row>
    <row r="115" spans="1:5" ht="21" customHeight="1" x14ac:dyDescent="0.25">
      <c r="A115" s="12" t="s">
        <v>139</v>
      </c>
      <c r="B115" s="5">
        <f>SUM(B116:B117)</f>
        <v>341.59999999999991</v>
      </c>
      <c r="C115" s="5">
        <f>SUM(C116:C117)</f>
        <v>227</v>
      </c>
      <c r="D115" s="5" t="s">
        <v>158</v>
      </c>
      <c r="E115" s="6">
        <f>SUM(E116:E117)</f>
        <v>227</v>
      </c>
    </row>
    <row r="116" spans="1:5" ht="15" customHeight="1" x14ac:dyDescent="0.25">
      <c r="A116" s="13" t="s">
        <v>77</v>
      </c>
      <c r="B116" s="9">
        <v>176.6</v>
      </c>
      <c r="C116" s="9">
        <v>157</v>
      </c>
      <c r="D116" s="9" t="s">
        <v>158</v>
      </c>
      <c r="E116" s="10">
        <v>157</v>
      </c>
    </row>
    <row r="117" spans="1:5" ht="15" customHeight="1" x14ac:dyDescent="0.25">
      <c r="A117" s="13" t="s">
        <v>78</v>
      </c>
      <c r="B117" s="9">
        <v>164.99999999999991</v>
      </c>
      <c r="C117" s="9">
        <v>69.999999999999986</v>
      </c>
      <c r="D117" s="9" t="s">
        <v>158</v>
      </c>
      <c r="E117" s="10">
        <v>69.999999999999986</v>
      </c>
    </row>
    <row r="118" spans="1:5" ht="21" customHeight="1" x14ac:dyDescent="0.25">
      <c r="A118" s="12" t="s">
        <v>140</v>
      </c>
      <c r="B118" s="5">
        <f>SUM(B119:B119)</f>
        <v>105.00000000000001</v>
      </c>
      <c r="C118" s="5">
        <f>SUM(C119:C119)</f>
        <v>30.000000000000011</v>
      </c>
      <c r="D118" s="5" t="s">
        <v>158</v>
      </c>
      <c r="E118" s="6">
        <f>SUM(E119:E119)</f>
        <v>30.000000000000011</v>
      </c>
    </row>
    <row r="119" spans="1:5" ht="15" customHeight="1" x14ac:dyDescent="0.25">
      <c r="A119" s="13" t="s">
        <v>79</v>
      </c>
      <c r="B119" s="9">
        <v>105.00000000000001</v>
      </c>
      <c r="C119" s="9">
        <v>30.000000000000011</v>
      </c>
      <c r="D119" s="9" t="s">
        <v>158</v>
      </c>
      <c r="E119" s="10">
        <v>30.000000000000011</v>
      </c>
    </row>
    <row r="120" spans="1:5" ht="21" customHeight="1" x14ac:dyDescent="0.25">
      <c r="A120" s="11" t="s">
        <v>142</v>
      </c>
      <c r="B120" s="5">
        <f>B121+B124+B126+B129+B132+B136</f>
        <v>1635</v>
      </c>
      <c r="C120" s="5">
        <f t="shared" ref="C120:D120" si="8">C121+C124+C126+C129+C132+C136</f>
        <v>723</v>
      </c>
      <c r="D120" s="5">
        <f t="shared" si="8"/>
        <v>578</v>
      </c>
      <c r="E120" s="6">
        <f>+E126+E129+E132+E136</f>
        <v>145</v>
      </c>
    </row>
    <row r="121" spans="1:5" ht="21" customHeight="1" x14ac:dyDescent="0.25">
      <c r="A121" s="12" t="s">
        <v>141</v>
      </c>
      <c r="B121" s="5">
        <f>SUM(B122:B123)</f>
        <v>273</v>
      </c>
      <c r="C121" s="5">
        <f>SUM(C122:C123)</f>
        <v>251</v>
      </c>
      <c r="D121" s="5">
        <f>SUM(D122:D123)</f>
        <v>251</v>
      </c>
      <c r="E121" s="6" t="s">
        <v>158</v>
      </c>
    </row>
    <row r="122" spans="1:5" ht="15" customHeight="1" x14ac:dyDescent="0.25">
      <c r="A122" s="13" t="s">
        <v>80</v>
      </c>
      <c r="B122" s="9">
        <v>147.00000000000003</v>
      </c>
      <c r="C122" s="9">
        <v>117.00000000000001</v>
      </c>
      <c r="D122" s="9">
        <v>117.00000000000001</v>
      </c>
      <c r="E122" s="10" t="s">
        <v>158</v>
      </c>
    </row>
    <row r="123" spans="1:5" ht="15" customHeight="1" x14ac:dyDescent="0.25">
      <c r="A123" s="13" t="s">
        <v>81</v>
      </c>
      <c r="B123" s="9">
        <v>125.99999999999997</v>
      </c>
      <c r="C123" s="9">
        <v>134</v>
      </c>
      <c r="D123" s="9">
        <v>134</v>
      </c>
      <c r="E123" s="10" t="s">
        <v>158</v>
      </c>
    </row>
    <row r="124" spans="1:5" ht="21" customHeight="1" x14ac:dyDescent="0.25">
      <c r="A124" s="12" t="s">
        <v>3</v>
      </c>
      <c r="B124" s="5">
        <f>SUM(B125:B125)</f>
        <v>90</v>
      </c>
      <c r="C124" s="5">
        <f>SUM(C125:C125)</f>
        <v>18</v>
      </c>
      <c r="D124" s="5">
        <f>SUM(D125:D125)</f>
        <v>18</v>
      </c>
      <c r="E124" s="6" t="s">
        <v>158</v>
      </c>
    </row>
    <row r="125" spans="1:5" ht="15" customHeight="1" x14ac:dyDescent="0.25">
      <c r="A125" s="13" t="s">
        <v>82</v>
      </c>
      <c r="B125" s="9">
        <v>90</v>
      </c>
      <c r="C125" s="9">
        <v>18</v>
      </c>
      <c r="D125" s="9">
        <v>18</v>
      </c>
      <c r="E125" s="10" t="s">
        <v>158</v>
      </c>
    </row>
    <row r="126" spans="1:5" ht="21" customHeight="1" x14ac:dyDescent="0.25">
      <c r="A126" s="12" t="s">
        <v>142</v>
      </c>
      <c r="B126" s="5">
        <f>SUM(B127:B128)</f>
        <v>168.00000000000003</v>
      </c>
      <c r="C126" s="5">
        <f>SUM(C127:C128)</f>
        <v>71</v>
      </c>
      <c r="D126" s="5">
        <f>SUM(D127:D128)</f>
        <v>11.999999999999996</v>
      </c>
      <c r="E126" s="6">
        <f>SUM(E127:E128)</f>
        <v>59.000000000000028</v>
      </c>
    </row>
    <row r="127" spans="1:5" ht="15" customHeight="1" x14ac:dyDescent="0.25">
      <c r="A127" s="13" t="s">
        <v>84</v>
      </c>
      <c r="B127" s="9">
        <v>161.00000000000003</v>
      </c>
      <c r="C127" s="9">
        <v>68</v>
      </c>
      <c r="D127" s="9">
        <v>8.9999999999999964</v>
      </c>
      <c r="E127" s="10">
        <v>59.000000000000028</v>
      </c>
    </row>
    <row r="128" spans="1:5" ht="15" customHeight="1" x14ac:dyDescent="0.25">
      <c r="A128" s="13" t="s">
        <v>85</v>
      </c>
      <c r="B128" s="9">
        <v>7.0000000000000027</v>
      </c>
      <c r="C128" s="9">
        <v>3.0000000000000004</v>
      </c>
      <c r="D128" s="9">
        <v>3.0000000000000004</v>
      </c>
      <c r="E128" s="10" t="s">
        <v>158</v>
      </c>
    </row>
    <row r="129" spans="1:5" ht="21" customHeight="1" x14ac:dyDescent="0.25">
      <c r="A129" s="12" t="s">
        <v>143</v>
      </c>
      <c r="B129" s="5">
        <f>SUM(B130:B131)</f>
        <v>86.5</v>
      </c>
      <c r="C129" s="5">
        <f>SUM(C130:C131)</f>
        <v>33.999999999999993</v>
      </c>
      <c r="D129" s="5">
        <f>SUM(D130:D131)</f>
        <v>7.9999999999999991</v>
      </c>
      <c r="E129" s="6">
        <f>SUM(E130:E131)</f>
        <v>25.999999999999996</v>
      </c>
    </row>
    <row r="130" spans="1:5" ht="15" customHeight="1" x14ac:dyDescent="0.25">
      <c r="A130" s="13" t="s">
        <v>86</v>
      </c>
      <c r="B130" s="9">
        <v>20</v>
      </c>
      <c r="C130" s="9">
        <v>7.9999999999999991</v>
      </c>
      <c r="D130" s="9">
        <v>7.9999999999999991</v>
      </c>
      <c r="E130" s="10" t="s">
        <v>158</v>
      </c>
    </row>
    <row r="131" spans="1:5" ht="15" customHeight="1" x14ac:dyDescent="0.25">
      <c r="A131" s="13" t="s">
        <v>88</v>
      </c>
      <c r="B131" s="9">
        <v>66.5</v>
      </c>
      <c r="C131" s="9">
        <v>25.999999999999996</v>
      </c>
      <c r="D131" s="9" t="s">
        <v>158</v>
      </c>
      <c r="E131" s="10">
        <v>25.999999999999996</v>
      </c>
    </row>
    <row r="132" spans="1:5" ht="21" customHeight="1" x14ac:dyDescent="0.25">
      <c r="A132" s="12" t="s">
        <v>9</v>
      </c>
      <c r="B132" s="5">
        <f>SUM(B133:B135)</f>
        <v>392.99999999999994</v>
      </c>
      <c r="C132" s="5">
        <f>SUM(C133:C135)</f>
        <v>152.00000000000003</v>
      </c>
      <c r="D132" s="5">
        <f>SUM(D133:D135)</f>
        <v>102.00000000000004</v>
      </c>
      <c r="E132" s="6">
        <f>SUM(E133:E135)</f>
        <v>49.999999999999986</v>
      </c>
    </row>
    <row r="133" spans="1:5" ht="15" customHeight="1" x14ac:dyDescent="0.25">
      <c r="A133" s="13" t="s">
        <v>169</v>
      </c>
      <c r="B133" s="9">
        <v>105.00000000000003</v>
      </c>
      <c r="C133" s="9">
        <v>49.999999999999986</v>
      </c>
      <c r="D133" s="9" t="s">
        <v>158</v>
      </c>
      <c r="E133" s="10">
        <v>49.999999999999986</v>
      </c>
    </row>
    <row r="134" spans="1:5" ht="15" customHeight="1" x14ac:dyDescent="0.25">
      <c r="A134" s="13" t="s">
        <v>89</v>
      </c>
      <c r="B134" s="9">
        <v>237.99999999999991</v>
      </c>
      <c r="C134" s="9">
        <v>79.000000000000028</v>
      </c>
      <c r="D134" s="9">
        <v>79.000000000000028</v>
      </c>
      <c r="E134" s="10" t="s">
        <v>158</v>
      </c>
    </row>
    <row r="135" spans="1:5" ht="15" customHeight="1" x14ac:dyDescent="0.25">
      <c r="A135" s="13" t="s">
        <v>90</v>
      </c>
      <c r="B135" s="9">
        <v>49.999999999999979</v>
      </c>
      <c r="C135" s="9">
        <v>23.000000000000018</v>
      </c>
      <c r="D135" s="9">
        <v>23.000000000000018</v>
      </c>
      <c r="E135" s="10" t="s">
        <v>158</v>
      </c>
    </row>
    <row r="136" spans="1:5" ht="21" customHeight="1" x14ac:dyDescent="0.25">
      <c r="A136" s="12" t="s">
        <v>144</v>
      </c>
      <c r="B136" s="5">
        <f>SUM(B137:B139)</f>
        <v>624.5</v>
      </c>
      <c r="C136" s="5">
        <f>SUM(C137:C139)</f>
        <v>197</v>
      </c>
      <c r="D136" s="5">
        <f>SUM(D137:D139)</f>
        <v>187</v>
      </c>
      <c r="E136" s="6">
        <f>SUM(E137:E139)</f>
        <v>10.000000000000002</v>
      </c>
    </row>
    <row r="137" spans="1:5" ht="15" customHeight="1" x14ac:dyDescent="0.25">
      <c r="A137" s="13" t="s">
        <v>91</v>
      </c>
      <c r="B137" s="9">
        <v>184.5</v>
      </c>
      <c r="C137" s="9">
        <v>46.999999999999993</v>
      </c>
      <c r="D137" s="9">
        <v>46.999999999999993</v>
      </c>
      <c r="E137" s="10" t="s">
        <v>158</v>
      </c>
    </row>
    <row r="138" spans="1:5" ht="15" customHeight="1" x14ac:dyDescent="0.25">
      <c r="A138" s="13" t="s">
        <v>92</v>
      </c>
      <c r="B138" s="9">
        <v>420</v>
      </c>
      <c r="C138" s="9">
        <v>140</v>
      </c>
      <c r="D138" s="9">
        <v>140</v>
      </c>
      <c r="E138" s="10" t="s">
        <v>158</v>
      </c>
    </row>
    <row r="139" spans="1:5" ht="15" customHeight="1" x14ac:dyDescent="0.25">
      <c r="A139" s="13" t="s">
        <v>94</v>
      </c>
      <c r="B139" s="9">
        <v>20.000000000000004</v>
      </c>
      <c r="C139" s="9">
        <v>10.000000000000002</v>
      </c>
      <c r="D139" s="9" t="s">
        <v>158</v>
      </c>
      <c r="E139" s="10">
        <v>10.000000000000002</v>
      </c>
    </row>
    <row r="140" spans="1:5" ht="21" customHeight="1" x14ac:dyDescent="0.25">
      <c r="A140" s="11" t="s">
        <v>146</v>
      </c>
      <c r="B140" s="5">
        <f>B141+B147+B149</f>
        <v>1213</v>
      </c>
      <c r="C140" s="5">
        <f t="shared" ref="C140:D140" si="9">C141+C147+C149</f>
        <v>254.99999999999997</v>
      </c>
      <c r="D140" s="5">
        <f t="shared" si="9"/>
        <v>138.99999999999997</v>
      </c>
      <c r="E140" s="6">
        <f>E141</f>
        <v>116.00000000000003</v>
      </c>
    </row>
    <row r="141" spans="1:5" ht="21" customHeight="1" x14ac:dyDescent="0.25">
      <c r="A141" s="12" t="s">
        <v>71</v>
      </c>
      <c r="B141" s="5">
        <f>SUM(B142:B146)</f>
        <v>708.99999999999989</v>
      </c>
      <c r="C141" s="5">
        <f>SUM(C142:C146)</f>
        <v>239.99999999999997</v>
      </c>
      <c r="D141" s="5">
        <f>SUM(D142:D146)</f>
        <v>123.99999999999997</v>
      </c>
      <c r="E141" s="6">
        <f>SUM(E142:E146)</f>
        <v>116.00000000000003</v>
      </c>
    </row>
    <row r="142" spans="1:5" ht="15" customHeight="1" x14ac:dyDescent="0.25">
      <c r="A142" s="13" t="s">
        <v>95</v>
      </c>
      <c r="B142" s="9">
        <v>8</v>
      </c>
      <c r="C142" s="9">
        <v>4.9999999999999991</v>
      </c>
      <c r="D142" s="9">
        <v>4.9999999999999991</v>
      </c>
      <c r="E142" s="10" t="s">
        <v>158</v>
      </c>
    </row>
    <row r="143" spans="1:5" ht="15" customHeight="1" x14ac:dyDescent="0.25">
      <c r="A143" s="13" t="s">
        <v>96</v>
      </c>
      <c r="B143" s="9">
        <v>262</v>
      </c>
      <c r="C143" s="9">
        <v>104.99999999999997</v>
      </c>
      <c r="D143" s="9">
        <v>33.999999999999993</v>
      </c>
      <c r="E143" s="10">
        <v>71</v>
      </c>
    </row>
    <row r="144" spans="1:5" ht="15" customHeight="1" x14ac:dyDescent="0.25">
      <c r="A144" s="13" t="s">
        <v>97</v>
      </c>
      <c r="B144" s="9">
        <v>251.00000000000006</v>
      </c>
      <c r="C144" s="9">
        <v>79.999999999999986</v>
      </c>
      <c r="D144" s="9">
        <v>79.999999999999986</v>
      </c>
      <c r="E144" s="10" t="s">
        <v>158</v>
      </c>
    </row>
    <row r="145" spans="1:5" ht="15" customHeight="1" x14ac:dyDescent="0.25">
      <c r="A145" s="13" t="s">
        <v>174</v>
      </c>
      <c r="B145" s="9">
        <v>29.999999999999989</v>
      </c>
      <c r="C145" s="9">
        <v>9.9999999999999982</v>
      </c>
      <c r="D145" s="9">
        <v>4.9999999999999991</v>
      </c>
      <c r="E145" s="10">
        <v>4.9999999999999991</v>
      </c>
    </row>
    <row r="146" spans="1:5" ht="15" customHeight="1" x14ac:dyDescent="0.25">
      <c r="A146" s="13" t="s">
        <v>98</v>
      </c>
      <c r="B146" s="9">
        <v>157.99999999999989</v>
      </c>
      <c r="C146" s="9">
        <v>40.000000000000021</v>
      </c>
      <c r="D146" s="9" t="s">
        <v>158</v>
      </c>
      <c r="E146" s="10">
        <v>40.000000000000021</v>
      </c>
    </row>
    <row r="147" spans="1:5" ht="21" customHeight="1" x14ac:dyDescent="0.25">
      <c r="A147" s="12" t="s">
        <v>145</v>
      </c>
      <c r="B147" s="5">
        <f>SUM(B148:B148)</f>
        <v>20</v>
      </c>
      <c r="C147" s="5">
        <f>SUM(C148:C148)</f>
        <v>8.0000000000000018</v>
      </c>
      <c r="D147" s="5">
        <f>SUM(D148:D148)</f>
        <v>8.0000000000000018</v>
      </c>
      <c r="E147" s="6" t="s">
        <v>158</v>
      </c>
    </row>
    <row r="148" spans="1:5" ht="15" customHeight="1" x14ac:dyDescent="0.25">
      <c r="A148" s="13" t="s">
        <v>99</v>
      </c>
      <c r="B148" s="9">
        <v>20</v>
      </c>
      <c r="C148" s="9">
        <v>8.0000000000000018</v>
      </c>
      <c r="D148" s="9">
        <v>8.0000000000000018</v>
      </c>
      <c r="E148" s="10" t="s">
        <v>158</v>
      </c>
    </row>
    <row r="149" spans="1:5" ht="21" customHeight="1" x14ac:dyDescent="0.25">
      <c r="A149" s="12" t="s">
        <v>146</v>
      </c>
      <c r="B149" s="5">
        <f>SUM(B150:B150)</f>
        <v>484</v>
      </c>
      <c r="C149" s="5">
        <f>SUM(C150:C150)</f>
        <v>7.0000000000000018</v>
      </c>
      <c r="D149" s="5">
        <f>SUM(D150:D150)</f>
        <v>7.0000000000000018</v>
      </c>
      <c r="E149" s="6" t="s">
        <v>158</v>
      </c>
    </row>
    <row r="150" spans="1:5" ht="15" customHeight="1" x14ac:dyDescent="0.25">
      <c r="A150" s="13" t="s">
        <v>100</v>
      </c>
      <c r="B150" s="9">
        <v>484</v>
      </c>
      <c r="C150" s="9">
        <v>7.0000000000000018</v>
      </c>
      <c r="D150" s="9">
        <v>7.0000000000000018</v>
      </c>
      <c r="E150" s="10" t="s">
        <v>158</v>
      </c>
    </row>
    <row r="151" spans="1:5" ht="21" customHeight="1" x14ac:dyDescent="0.25">
      <c r="A151" s="11" t="s">
        <v>177</v>
      </c>
      <c r="B151" s="5">
        <f>B152+B156+B159+B161</f>
        <v>3289</v>
      </c>
      <c r="C151" s="5">
        <f t="shared" ref="C151:E151" si="10">C152+C156+C159+C161</f>
        <v>657</v>
      </c>
      <c r="D151" s="5">
        <f t="shared" si="10"/>
        <v>22</v>
      </c>
      <c r="E151" s="6">
        <f t="shared" si="10"/>
        <v>635</v>
      </c>
    </row>
    <row r="152" spans="1:5" ht="21" customHeight="1" x14ac:dyDescent="0.25">
      <c r="A152" s="12" t="s">
        <v>151</v>
      </c>
      <c r="B152" s="5">
        <f>SUM(B153:B155)</f>
        <v>819</v>
      </c>
      <c r="C152" s="5">
        <f>SUM(C153:C155)</f>
        <v>182</v>
      </c>
      <c r="D152" s="5">
        <f>SUM(D153:D155)</f>
        <v>2</v>
      </c>
      <c r="E152" s="6">
        <f>SUM(E153:E155)</f>
        <v>180</v>
      </c>
    </row>
    <row r="153" spans="1:5" ht="15" customHeight="1" x14ac:dyDescent="0.25">
      <c r="A153" s="13" t="s">
        <v>170</v>
      </c>
      <c r="B153" s="9">
        <v>30</v>
      </c>
      <c r="C153" s="9">
        <v>20</v>
      </c>
      <c r="D153" s="9" t="s">
        <v>158</v>
      </c>
      <c r="E153" s="10">
        <v>20</v>
      </c>
    </row>
    <row r="154" spans="1:5" ht="15" customHeight="1" x14ac:dyDescent="0.25">
      <c r="A154" s="13" t="s">
        <v>109</v>
      </c>
      <c r="B154" s="9">
        <v>189</v>
      </c>
      <c r="C154" s="9">
        <v>42</v>
      </c>
      <c r="D154" s="9" t="s">
        <v>158</v>
      </c>
      <c r="E154" s="10">
        <v>42</v>
      </c>
    </row>
    <row r="155" spans="1:5" ht="15" customHeight="1" x14ac:dyDescent="0.25">
      <c r="A155" s="13" t="s">
        <v>110</v>
      </c>
      <c r="B155" s="9">
        <v>600</v>
      </c>
      <c r="C155" s="9">
        <v>120</v>
      </c>
      <c r="D155" s="9">
        <v>2</v>
      </c>
      <c r="E155" s="10">
        <v>118</v>
      </c>
    </row>
    <row r="156" spans="1:5" ht="21" customHeight="1" x14ac:dyDescent="0.25">
      <c r="A156" s="12" t="s">
        <v>152</v>
      </c>
      <c r="B156" s="5">
        <f>SUM(B157:B158)</f>
        <v>124.00000000000003</v>
      </c>
      <c r="C156" s="5">
        <f>SUM(C157:C158)</f>
        <v>28.999999999999993</v>
      </c>
      <c r="D156" s="5">
        <f>SUM(D157:D158)</f>
        <v>13.999999999999998</v>
      </c>
      <c r="E156" s="6">
        <f>SUM(E157:E158)</f>
        <v>14.999999999999996</v>
      </c>
    </row>
    <row r="157" spans="1:5" ht="15" customHeight="1" x14ac:dyDescent="0.25">
      <c r="A157" s="13" t="s">
        <v>171</v>
      </c>
      <c r="B157" s="9">
        <v>75.000000000000014</v>
      </c>
      <c r="C157" s="9">
        <v>14.999999999999996</v>
      </c>
      <c r="D157" s="9" t="s">
        <v>158</v>
      </c>
      <c r="E157" s="10">
        <v>14.999999999999996</v>
      </c>
    </row>
    <row r="158" spans="1:5" ht="15" customHeight="1" x14ac:dyDescent="0.25">
      <c r="A158" s="13" t="s">
        <v>93</v>
      </c>
      <c r="B158" s="9">
        <v>49.000000000000007</v>
      </c>
      <c r="C158" s="9">
        <v>13.999999999999998</v>
      </c>
      <c r="D158" s="9">
        <v>13.999999999999998</v>
      </c>
      <c r="E158" s="10" t="s">
        <v>158</v>
      </c>
    </row>
    <row r="159" spans="1:5" ht="21" customHeight="1" x14ac:dyDescent="0.25">
      <c r="A159" s="12" t="s">
        <v>153</v>
      </c>
      <c r="B159" s="5">
        <v>926.99999999999989</v>
      </c>
      <c r="C159" s="5">
        <v>239.00000000000003</v>
      </c>
      <c r="D159" s="5">
        <v>2</v>
      </c>
      <c r="E159" s="6">
        <v>237</v>
      </c>
    </row>
    <row r="160" spans="1:5" ht="15" customHeight="1" x14ac:dyDescent="0.25">
      <c r="A160" s="13" t="s">
        <v>111</v>
      </c>
      <c r="B160" s="9">
        <v>927.00000000000011</v>
      </c>
      <c r="C160" s="9">
        <v>238.99999999999997</v>
      </c>
      <c r="D160" s="9">
        <v>1.9999999999999998</v>
      </c>
      <c r="E160" s="10">
        <v>236.99999999999997</v>
      </c>
    </row>
    <row r="161" spans="1:5" ht="21" customHeight="1" x14ac:dyDescent="0.25">
      <c r="A161" s="12" t="s">
        <v>154</v>
      </c>
      <c r="B161" s="5">
        <f>SUM(B162:B164)</f>
        <v>1418.9999999999998</v>
      </c>
      <c r="C161" s="5">
        <f>SUM(C162:C164)</f>
        <v>206.99999999999997</v>
      </c>
      <c r="D161" s="5">
        <f>SUM(D162:D164)</f>
        <v>4</v>
      </c>
      <c r="E161" s="6">
        <f>SUM(E162:E164)</f>
        <v>202.99999999999997</v>
      </c>
    </row>
    <row r="162" spans="1:5" ht="15" customHeight="1" x14ac:dyDescent="0.25">
      <c r="A162" s="13" t="s">
        <v>112</v>
      </c>
      <c r="B162" s="9">
        <v>4</v>
      </c>
      <c r="C162" s="9">
        <v>1</v>
      </c>
      <c r="D162" s="9">
        <v>1</v>
      </c>
      <c r="E162" s="10" t="s">
        <v>158</v>
      </c>
    </row>
    <row r="163" spans="1:5" ht="15" customHeight="1" x14ac:dyDescent="0.25">
      <c r="A163" s="13" t="s">
        <v>113</v>
      </c>
      <c r="B163" s="9">
        <v>1399.9999999999998</v>
      </c>
      <c r="C163" s="9">
        <v>199.99999999999997</v>
      </c>
      <c r="D163" s="9" t="s">
        <v>158</v>
      </c>
      <c r="E163" s="10">
        <v>199.99999999999997</v>
      </c>
    </row>
    <row r="164" spans="1:5" ht="15" customHeight="1" x14ac:dyDescent="0.25">
      <c r="A164" s="13" t="s">
        <v>114</v>
      </c>
      <c r="B164" s="9">
        <v>14.999999999999998</v>
      </c>
      <c r="C164" s="9">
        <v>6</v>
      </c>
      <c r="D164" s="9">
        <v>3</v>
      </c>
      <c r="E164" s="10">
        <v>3</v>
      </c>
    </row>
    <row r="165" spans="1:5" ht="21" customHeight="1" x14ac:dyDescent="0.25">
      <c r="A165" s="11" t="s">
        <v>156</v>
      </c>
      <c r="B165" s="5">
        <f>B166+B169+B172+B174+B178+B180</f>
        <v>28493</v>
      </c>
      <c r="C165" s="5">
        <f t="shared" ref="C165" si="11">C166+C169+C172+C174+C178+C180</f>
        <v>4273</v>
      </c>
      <c r="D165" s="5">
        <f>D166+D169+D172+D174</f>
        <v>60.999999999999993</v>
      </c>
      <c r="E165" s="6">
        <f>E166+E169+E174+E178+E180</f>
        <v>4212</v>
      </c>
    </row>
    <row r="166" spans="1:5" ht="21" customHeight="1" x14ac:dyDescent="0.25">
      <c r="A166" s="12" t="s">
        <v>147</v>
      </c>
      <c r="B166" s="5">
        <f>SUM(B167:B168)</f>
        <v>651</v>
      </c>
      <c r="C166" s="5">
        <f>SUM(C167:C168)</f>
        <v>195</v>
      </c>
      <c r="D166" s="5">
        <f>SUM(D167:D168)</f>
        <v>9.0000000000000053</v>
      </c>
      <c r="E166" s="6">
        <f>SUM(E167:E168)</f>
        <v>185.99999999999997</v>
      </c>
    </row>
    <row r="167" spans="1:5" ht="15" customHeight="1" x14ac:dyDescent="0.25">
      <c r="A167" s="13" t="s">
        <v>172</v>
      </c>
      <c r="B167" s="9">
        <v>571</v>
      </c>
      <c r="C167" s="9">
        <v>175</v>
      </c>
      <c r="D167" s="9">
        <v>9.0000000000000053</v>
      </c>
      <c r="E167" s="10">
        <v>165.99999999999997</v>
      </c>
    </row>
    <row r="168" spans="1:5" ht="15" customHeight="1" x14ac:dyDescent="0.25">
      <c r="A168" s="13" t="s">
        <v>101</v>
      </c>
      <c r="B168" s="9">
        <v>80.000000000000014</v>
      </c>
      <c r="C168" s="9">
        <v>20.000000000000004</v>
      </c>
      <c r="D168" s="9" t="s">
        <v>158</v>
      </c>
      <c r="E168" s="10">
        <v>20.000000000000004</v>
      </c>
    </row>
    <row r="169" spans="1:5" ht="21" customHeight="1" x14ac:dyDescent="0.25">
      <c r="A169" s="12" t="s">
        <v>7</v>
      </c>
      <c r="B169" s="5">
        <f>SUM(B170:B171)</f>
        <v>17020</v>
      </c>
      <c r="C169" s="5">
        <f>SUM(C170:C171)</f>
        <v>3506</v>
      </c>
      <c r="D169" s="5">
        <f>SUM(D170:D171)</f>
        <v>2</v>
      </c>
      <c r="E169" s="6">
        <f>SUM(E170:E171)</f>
        <v>3504</v>
      </c>
    </row>
    <row r="170" spans="1:5" ht="15" customHeight="1" x14ac:dyDescent="0.25">
      <c r="A170" s="13" t="s">
        <v>102</v>
      </c>
      <c r="B170" s="9">
        <v>17011</v>
      </c>
      <c r="C170" s="9">
        <v>3502</v>
      </c>
      <c r="D170" s="9" t="s">
        <v>158</v>
      </c>
      <c r="E170" s="10">
        <v>3502</v>
      </c>
    </row>
    <row r="171" spans="1:5" ht="15" customHeight="1" x14ac:dyDescent="0.25">
      <c r="A171" s="13" t="s">
        <v>103</v>
      </c>
      <c r="B171" s="9">
        <v>9.0000000000000071</v>
      </c>
      <c r="C171" s="9">
        <v>4</v>
      </c>
      <c r="D171" s="9">
        <v>2</v>
      </c>
      <c r="E171" s="10">
        <v>2</v>
      </c>
    </row>
    <row r="172" spans="1:5" ht="21" customHeight="1" x14ac:dyDescent="0.25">
      <c r="A172" s="12" t="s">
        <v>87</v>
      </c>
      <c r="B172" s="5">
        <f>SUM(B173:B173)</f>
        <v>1.9999999999999998</v>
      </c>
      <c r="C172" s="5">
        <f>SUM(C173:C173)</f>
        <v>0.99999999999999989</v>
      </c>
      <c r="D172" s="5">
        <f>SUM(D173:D173)</f>
        <v>0.99999999999999989</v>
      </c>
      <c r="E172" s="6" t="s">
        <v>158</v>
      </c>
    </row>
    <row r="173" spans="1:5" ht="15" customHeight="1" x14ac:dyDescent="0.25">
      <c r="A173" s="13" t="s">
        <v>104</v>
      </c>
      <c r="B173" s="9">
        <v>1.9999999999999998</v>
      </c>
      <c r="C173" s="9">
        <v>0.99999999999999989</v>
      </c>
      <c r="D173" s="9">
        <v>0.99999999999999989</v>
      </c>
      <c r="E173" s="10" t="s">
        <v>158</v>
      </c>
    </row>
    <row r="174" spans="1:5" ht="21" customHeight="1" x14ac:dyDescent="0.25">
      <c r="A174" s="12" t="s">
        <v>148</v>
      </c>
      <c r="B174" s="5">
        <f>SUM(B175:B177)</f>
        <v>10425</v>
      </c>
      <c r="C174" s="5">
        <f>SUM(C175:C177)</f>
        <v>403</v>
      </c>
      <c r="D174" s="5">
        <f>SUM(D175:D177)</f>
        <v>48.999999999999986</v>
      </c>
      <c r="E174" s="6">
        <f>SUM(E175:E177)</f>
        <v>354</v>
      </c>
    </row>
    <row r="175" spans="1:5" ht="15" customHeight="1" x14ac:dyDescent="0.25">
      <c r="A175" s="13" t="s">
        <v>83</v>
      </c>
      <c r="B175" s="9">
        <v>120.00000000000006</v>
      </c>
      <c r="C175" s="9">
        <v>70</v>
      </c>
      <c r="D175" s="9" t="s">
        <v>158</v>
      </c>
      <c r="E175" s="10">
        <v>70</v>
      </c>
    </row>
    <row r="176" spans="1:5" ht="15" customHeight="1" x14ac:dyDescent="0.25">
      <c r="A176" s="13" t="s">
        <v>105</v>
      </c>
      <c r="B176" s="9">
        <v>10000</v>
      </c>
      <c r="C176" s="9">
        <v>214.00000000000003</v>
      </c>
      <c r="D176" s="9" t="s">
        <v>158</v>
      </c>
      <c r="E176" s="10">
        <v>214.00000000000003</v>
      </c>
    </row>
    <row r="177" spans="1:8" ht="15" customHeight="1" x14ac:dyDescent="0.25">
      <c r="A177" s="13" t="s">
        <v>106</v>
      </c>
      <c r="B177" s="9">
        <v>305</v>
      </c>
      <c r="C177" s="9">
        <v>119.00000000000001</v>
      </c>
      <c r="D177" s="9">
        <v>48.999999999999986</v>
      </c>
      <c r="E177" s="10">
        <v>70</v>
      </c>
    </row>
    <row r="178" spans="1:8" ht="21" customHeight="1" x14ac:dyDescent="0.25">
      <c r="A178" s="12" t="s">
        <v>149</v>
      </c>
      <c r="B178" s="5">
        <v>275.00000000000034</v>
      </c>
      <c r="C178" s="5">
        <v>103.00000000000026</v>
      </c>
      <c r="D178" s="5" t="s">
        <v>158</v>
      </c>
      <c r="E178" s="6">
        <v>103.00000000000026</v>
      </c>
    </row>
    <row r="179" spans="1:8" ht="15" customHeight="1" x14ac:dyDescent="0.25">
      <c r="A179" s="13" t="s">
        <v>107</v>
      </c>
      <c r="B179" s="9">
        <v>275.00000000000006</v>
      </c>
      <c r="C179" s="9">
        <v>103.00000000000001</v>
      </c>
      <c r="D179" s="9" t="s">
        <v>158</v>
      </c>
      <c r="E179" s="10">
        <v>103.00000000000001</v>
      </c>
    </row>
    <row r="180" spans="1:8" ht="21" customHeight="1" x14ac:dyDescent="0.25">
      <c r="A180" s="12" t="s">
        <v>150</v>
      </c>
      <c r="B180" s="5">
        <f>SUM(B181:B181)</f>
        <v>120.00000000000011</v>
      </c>
      <c r="C180" s="5">
        <f>SUM(C181:C181)</f>
        <v>65.000000000000014</v>
      </c>
      <c r="D180" s="5" t="s">
        <v>158</v>
      </c>
      <c r="E180" s="6">
        <f>SUM(E181:E181)</f>
        <v>65.000000000000014</v>
      </c>
    </row>
    <row r="181" spans="1:8" ht="15" customHeight="1" x14ac:dyDescent="0.25">
      <c r="A181" s="13" t="s">
        <v>108</v>
      </c>
      <c r="B181" s="9">
        <v>120.00000000000011</v>
      </c>
      <c r="C181" s="9">
        <v>65.000000000000014</v>
      </c>
      <c r="D181" s="9" t="s">
        <v>158</v>
      </c>
      <c r="E181" s="10">
        <v>65.000000000000014</v>
      </c>
    </row>
    <row r="182" spans="1:8" s="16" customFormat="1" ht="18" customHeight="1" x14ac:dyDescent="0.25">
      <c r="A182" s="24" t="s">
        <v>175</v>
      </c>
      <c r="B182" s="24"/>
      <c r="C182" s="24"/>
      <c r="D182" s="24"/>
      <c r="E182" s="24"/>
      <c r="F182" s="15"/>
      <c r="G182" s="15"/>
      <c r="H182" s="15"/>
    </row>
    <row r="183" spans="1:8" ht="18" customHeight="1" x14ac:dyDescent="0.25">
      <c r="A183" s="23" t="s">
        <v>176</v>
      </c>
      <c r="B183" s="23"/>
      <c r="C183" s="23"/>
      <c r="D183" s="23"/>
      <c r="E183" s="23"/>
      <c r="F183" s="14"/>
      <c r="G183" s="3"/>
    </row>
    <row r="184" spans="1:8" ht="18" customHeight="1" x14ac:dyDescent="0.25">
      <c r="A184" s="20" t="s">
        <v>157</v>
      </c>
      <c r="B184" s="20"/>
      <c r="C184" s="20"/>
      <c r="D184" s="20"/>
      <c r="E184" s="20"/>
      <c r="F184" s="2"/>
      <c r="G184" s="2"/>
    </row>
    <row r="185" spans="1:8" ht="15" customHeight="1" x14ac:dyDescent="0.25"/>
  </sheetData>
  <mergeCells count="8">
    <mergeCell ref="B2:E2"/>
    <mergeCell ref="A184:E184"/>
    <mergeCell ref="A2:A4"/>
    <mergeCell ref="A1:E1"/>
    <mergeCell ref="A183:E183"/>
    <mergeCell ref="A182:E182"/>
    <mergeCell ref="B3:B4"/>
    <mergeCell ref="C3:E3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15</vt:lpstr>
      <vt:lpstr>'Cuadro 15'!Área_de_impresión</vt:lpstr>
      <vt:lpstr>'Cuadro 15'!Títulos_a_imprimir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2025-07-07T20:30:35Z</cp:lastPrinted>
  <dcterms:created xsi:type="dcterms:W3CDTF">2011-08-01T14:22:18Z</dcterms:created>
  <dcterms:modified xsi:type="dcterms:W3CDTF">2025-07-09T19:37:21Z</dcterms:modified>
</cp:coreProperties>
</file>